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10920"/>
  </bookViews>
  <sheets>
    <sheet name="4 квартал" sheetId="4" r:id="rId1"/>
    <sheet name="приложение 2" sheetId="5" r:id="rId2"/>
    <sheet name="трасферты" sheetId="6" r:id="rId3"/>
    <sheet name="Лист1" sheetId="7" r:id="rId4"/>
  </sheets>
  <definedNames>
    <definedName name="_xlnm.Print_Area" localSheetId="0">'4 квартал'!$A$1:$L$389</definedName>
  </definedNames>
  <calcPr calcId="124519"/>
</workbook>
</file>

<file path=xl/calcChain.xml><?xml version="1.0" encoding="utf-8"?>
<calcChain xmlns="http://schemas.openxmlformats.org/spreadsheetml/2006/main">
  <c r="E179" i="4"/>
  <c r="E180"/>
  <c r="F63" i="6"/>
  <c r="F98" s="1"/>
  <c r="F99" s="1"/>
  <c r="F18"/>
  <c r="F55"/>
  <c r="G55"/>
  <c r="G62" s="1"/>
  <c r="F21"/>
  <c r="F8"/>
  <c r="F17"/>
  <c r="I343" i="4"/>
  <c r="K206"/>
  <c r="I206"/>
  <c r="K93"/>
  <c r="G93"/>
  <c r="F62" i="6" l="1"/>
  <c r="K130" i="4"/>
  <c r="G53" i="6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K381" i="4"/>
  <c r="I381"/>
  <c r="G381"/>
  <c r="E381"/>
  <c r="G350"/>
  <c r="I353"/>
  <c r="G353"/>
  <c r="K352"/>
  <c r="I352"/>
  <c r="G352"/>
  <c r="E350"/>
  <c r="E352"/>
  <c r="E353"/>
  <c r="K222" l="1"/>
  <c r="I222"/>
  <c r="K221"/>
  <c r="I221"/>
  <c r="E222"/>
  <c r="E221"/>
  <c r="G222"/>
  <c r="G221"/>
  <c r="G388" s="1"/>
  <c r="K388" l="1"/>
  <c r="I388"/>
  <c r="E388"/>
  <c r="J21" i="6" l="1"/>
  <c r="I21"/>
  <c r="I8"/>
  <c r="B13" i="5"/>
  <c r="C13"/>
  <c r="F13"/>
  <c r="G242" i="4" l="1"/>
  <c r="K77" l="1"/>
  <c r="K76" s="1"/>
  <c r="I77"/>
  <c r="I76" s="1"/>
  <c r="G77"/>
  <c r="G76" s="1"/>
  <c r="E77"/>
  <c r="E76" s="1"/>
  <c r="H55" i="6"/>
  <c r="D55"/>
  <c r="K326" i="4" l="1"/>
  <c r="G219" l="1"/>
  <c r="K124"/>
  <c r="K123" s="1"/>
  <c r="I124"/>
  <c r="I123" s="1"/>
  <c r="G124"/>
  <c r="G123" s="1"/>
  <c r="E124"/>
  <c r="E123" s="1"/>
  <c r="E357"/>
  <c r="I36"/>
  <c r="J98" i="6"/>
  <c r="I98"/>
  <c r="H17"/>
  <c r="G17"/>
  <c r="K29" i="4"/>
  <c r="I29"/>
  <c r="K246"/>
  <c r="K353" s="1"/>
  <c r="K200"/>
  <c r="J200"/>
  <c r="I331"/>
  <c r="K333"/>
  <c r="K350" s="1"/>
  <c r="I333"/>
  <c r="I350" s="1"/>
  <c r="K344"/>
  <c r="G349" l="1"/>
  <c r="I349"/>
  <c r="K349"/>
  <c r="E356"/>
  <c r="K343"/>
  <c r="I344"/>
  <c r="G344"/>
  <c r="G343" s="1"/>
  <c r="E344"/>
  <c r="E343" s="1"/>
  <c r="K332"/>
  <c r="I332"/>
  <c r="G332"/>
  <c r="E332"/>
  <c r="G331"/>
  <c r="E331"/>
  <c r="I326"/>
  <c r="G326"/>
  <c r="K314"/>
  <c r="I314"/>
  <c r="G314"/>
  <c r="G313" s="1"/>
  <c r="E314"/>
  <c r="E313" s="1"/>
  <c r="K278"/>
  <c r="I278"/>
  <c r="G278"/>
  <c r="G277" s="1"/>
  <c r="E278"/>
  <c r="E277" s="1"/>
  <c r="K272"/>
  <c r="K271" s="1"/>
  <c r="I272"/>
  <c r="I271" s="1"/>
  <c r="G272"/>
  <c r="G271" s="1"/>
  <c r="E272"/>
  <c r="E271" s="1"/>
  <c r="K248"/>
  <c r="I248"/>
  <c r="I247" s="1"/>
  <c r="G248"/>
  <c r="G247" s="1"/>
  <c r="E248"/>
  <c r="E247" s="1"/>
  <c r="G241"/>
  <c r="K230"/>
  <c r="K229" s="1"/>
  <c r="I230"/>
  <c r="I229" s="1"/>
  <c r="G230"/>
  <c r="G229" s="1"/>
  <c r="E230"/>
  <c r="E229" s="1"/>
  <c r="K118"/>
  <c r="K117" s="1"/>
  <c r="I118"/>
  <c r="G118"/>
  <c r="G117" s="1"/>
  <c r="E118"/>
  <c r="E117" s="1"/>
  <c r="K94"/>
  <c r="I94"/>
  <c r="G94"/>
  <c r="E94"/>
  <c r="K100"/>
  <c r="I100"/>
  <c r="G100"/>
  <c r="G99" s="1"/>
  <c r="E100"/>
  <c r="E99" s="1"/>
  <c r="K83"/>
  <c r="I83"/>
  <c r="G83"/>
  <c r="E83"/>
  <c r="K71"/>
  <c r="I71"/>
  <c r="I70" s="1"/>
  <c r="G71"/>
  <c r="G70" s="1"/>
  <c r="E71"/>
  <c r="E70" s="1"/>
  <c r="K65"/>
  <c r="K64" s="1"/>
  <c r="I65"/>
  <c r="I64" s="1"/>
  <c r="G65"/>
  <c r="G64" s="1"/>
  <c r="E65"/>
  <c r="E64" s="1"/>
  <c r="K59"/>
  <c r="K58" s="1"/>
  <c r="I59"/>
  <c r="I58" s="1"/>
  <c r="G58"/>
  <c r="E59"/>
  <c r="E58" s="1"/>
  <c r="K53"/>
  <c r="I53"/>
  <c r="G53"/>
  <c r="G52" s="1"/>
  <c r="K41"/>
  <c r="I41"/>
  <c r="G41"/>
  <c r="G40" s="1"/>
  <c r="E41"/>
  <c r="E40" s="1"/>
  <c r="G29"/>
  <c r="G28" s="1"/>
  <c r="K35"/>
  <c r="I35"/>
  <c r="G35"/>
  <c r="G34" s="1"/>
  <c r="E35"/>
  <c r="E34" s="1"/>
  <c r="E29"/>
  <c r="E28" s="1"/>
  <c r="K17"/>
  <c r="I17"/>
  <c r="G17"/>
  <c r="E17"/>
  <c r="K380"/>
  <c r="I380"/>
  <c r="G380"/>
  <c r="E349"/>
  <c r="J63" i="6"/>
  <c r="I63"/>
  <c r="I17"/>
  <c r="H63"/>
  <c r="J55"/>
  <c r="I55"/>
  <c r="J18"/>
  <c r="I18"/>
  <c r="I62" s="1"/>
  <c r="H21"/>
  <c r="G21" s="1"/>
  <c r="H18"/>
  <c r="G20"/>
  <c r="G19"/>
  <c r="E13" i="5"/>
  <c r="G13" s="1"/>
  <c r="G17"/>
  <c r="G14"/>
  <c r="D17"/>
  <c r="D14"/>
  <c r="H98" i="6" l="1"/>
  <c r="G63"/>
  <c r="E93" i="4"/>
  <c r="D13" i="5"/>
  <c r="I117" i="4"/>
  <c r="I99" i="6"/>
  <c r="I82" i="4"/>
  <c r="J62" i="6"/>
  <c r="J99" s="1"/>
  <c r="G18"/>
  <c r="K183" i="4"/>
  <c r="K389" s="1"/>
  <c r="I183"/>
  <c r="I389" s="1"/>
  <c r="K180"/>
  <c r="I180"/>
  <c r="I144"/>
  <c r="I143" s="1"/>
  <c r="K106"/>
  <c r="K105" s="1"/>
  <c r="I106"/>
  <c r="I105" s="1"/>
  <c r="G106"/>
  <c r="G105" s="1"/>
  <c r="G98" i="6" l="1"/>
  <c r="N8"/>
  <c r="K82" i="4"/>
  <c r="I179"/>
  <c r="K179"/>
  <c r="I284" l="1"/>
  <c r="G180"/>
  <c r="G183"/>
  <c r="G389" s="1"/>
  <c r="K236"/>
  <c r="K235" s="1"/>
  <c r="I236"/>
  <c r="I235" s="1"/>
  <c r="K254" l="1"/>
  <c r="K253" s="1"/>
  <c r="I254"/>
  <c r="I253" s="1"/>
  <c r="G254"/>
  <c r="G253" s="1"/>
  <c r="E254"/>
  <c r="E253" s="1"/>
  <c r="G236"/>
  <c r="G235" s="1"/>
  <c r="G189"/>
  <c r="G188" s="1"/>
  <c r="K156"/>
  <c r="K155" s="1"/>
  <c r="I260"/>
  <c r="K260"/>
  <c r="G260"/>
  <c r="G259" s="1"/>
  <c r="I308"/>
  <c r="I307" s="1"/>
  <c r="I195"/>
  <c r="G213"/>
  <c r="G212" s="1"/>
  <c r="I174"/>
  <c r="K325"/>
  <c r="E384"/>
  <c r="K375"/>
  <c r="K374" s="1"/>
  <c r="I375"/>
  <c r="I374" s="1"/>
  <c r="G374"/>
  <c r="K369"/>
  <c r="I369"/>
  <c r="I368" s="1"/>
  <c r="G369"/>
  <c r="E369"/>
  <c r="E368" s="1"/>
  <c r="K363"/>
  <c r="K362" s="1"/>
  <c r="I363"/>
  <c r="I362" s="1"/>
  <c r="G363"/>
  <c r="G362" s="1"/>
  <c r="E363"/>
  <c r="E362" s="1"/>
  <c r="K357"/>
  <c r="I357"/>
  <c r="I356" s="1"/>
  <c r="G357"/>
  <c r="K338"/>
  <c r="I338"/>
  <c r="G338"/>
  <c r="G337" s="1"/>
  <c r="E338"/>
  <c r="E337" s="1"/>
  <c r="I325"/>
  <c r="G325"/>
  <c r="E326"/>
  <c r="E325" s="1"/>
  <c r="K320"/>
  <c r="I320"/>
  <c r="G320"/>
  <c r="G319" s="1"/>
  <c r="E320"/>
  <c r="E319" s="1"/>
  <c r="K308"/>
  <c r="K307" s="1"/>
  <c r="G308"/>
  <c r="G307" s="1"/>
  <c r="E308"/>
  <c r="E307" s="1"/>
  <c r="K302"/>
  <c r="I302"/>
  <c r="G302"/>
  <c r="E302"/>
  <c r="E301" s="1"/>
  <c r="K296"/>
  <c r="I296"/>
  <c r="G296"/>
  <c r="G295" s="1"/>
  <c r="E296"/>
  <c r="E295" s="1"/>
  <c r="K295"/>
  <c r="K290"/>
  <c r="K289" s="1"/>
  <c r="I290"/>
  <c r="I289" s="1"/>
  <c r="G290"/>
  <c r="G289" s="1"/>
  <c r="E290"/>
  <c r="E289" s="1"/>
  <c r="K284"/>
  <c r="K283" s="1"/>
  <c r="G284"/>
  <c r="G283" s="1"/>
  <c r="E284"/>
  <c r="E283" s="1"/>
  <c r="I283"/>
  <c r="K266"/>
  <c r="I266"/>
  <c r="G266"/>
  <c r="G265" s="1"/>
  <c r="E266"/>
  <c r="E265" s="1"/>
  <c r="E260"/>
  <c r="E259" s="1"/>
  <c r="K242"/>
  <c r="I242"/>
  <c r="E242"/>
  <c r="E241" s="1"/>
  <c r="C241"/>
  <c r="E236"/>
  <c r="E235" s="1"/>
  <c r="K219"/>
  <c r="K218" s="1"/>
  <c r="I219"/>
  <c r="I218" s="1"/>
  <c r="G218"/>
  <c r="E219"/>
  <c r="E218" s="1"/>
  <c r="K213"/>
  <c r="I213"/>
  <c r="E213"/>
  <c r="K207"/>
  <c r="I207"/>
  <c r="G207"/>
  <c r="G206" s="1"/>
  <c r="E207"/>
  <c r="E206" s="1"/>
  <c r="K201"/>
  <c r="I201"/>
  <c r="G201"/>
  <c r="G200" s="1"/>
  <c r="E201"/>
  <c r="E200" s="1"/>
  <c r="K195"/>
  <c r="G195"/>
  <c r="G194" s="1"/>
  <c r="E195"/>
  <c r="E194" s="1"/>
  <c r="K189"/>
  <c r="K188" s="1"/>
  <c r="I189"/>
  <c r="I188" s="1"/>
  <c r="E189"/>
  <c r="E188" s="1"/>
  <c r="E183"/>
  <c r="G179"/>
  <c r="K174"/>
  <c r="G174"/>
  <c r="G173" s="1"/>
  <c r="E174"/>
  <c r="K168"/>
  <c r="I168"/>
  <c r="G168"/>
  <c r="G167" s="1"/>
  <c r="E168"/>
  <c r="E167" s="1"/>
  <c r="K162"/>
  <c r="I162"/>
  <c r="G162"/>
  <c r="G161" s="1"/>
  <c r="E162"/>
  <c r="E161" s="1"/>
  <c r="I156"/>
  <c r="I155" s="1"/>
  <c r="G156"/>
  <c r="G155" s="1"/>
  <c r="E156"/>
  <c r="K150"/>
  <c r="I150"/>
  <c r="G150"/>
  <c r="G149" s="1"/>
  <c r="E150"/>
  <c r="E149" s="1"/>
  <c r="K144"/>
  <c r="K143" s="1"/>
  <c r="G143"/>
  <c r="E144"/>
  <c r="K112"/>
  <c r="K111" s="1"/>
  <c r="I112"/>
  <c r="I130" s="1"/>
  <c r="G112"/>
  <c r="G130" s="1"/>
  <c r="E112"/>
  <c r="E111" s="1"/>
  <c r="E106"/>
  <c r="K47"/>
  <c r="I47"/>
  <c r="G47"/>
  <c r="E47"/>
  <c r="K23"/>
  <c r="I23"/>
  <c r="G23"/>
  <c r="E23"/>
  <c r="E130" l="1"/>
  <c r="E389"/>
  <c r="E105"/>
  <c r="G111"/>
  <c r="I111"/>
  <c r="K386"/>
  <c r="K385" s="1"/>
  <c r="E129"/>
  <c r="K129"/>
  <c r="G129" l="1"/>
  <c r="G386"/>
  <c r="I129"/>
  <c r="I386"/>
  <c r="I385" s="1"/>
  <c r="E380" l="1"/>
  <c r="G385" l="1"/>
  <c r="G82"/>
  <c r="E53"/>
  <c r="E386" l="1"/>
  <c r="E385" s="1"/>
  <c r="E82"/>
  <c r="H62" i="6" l="1"/>
  <c r="H99" s="1"/>
  <c r="G99" s="1"/>
</calcChain>
</file>

<file path=xl/sharedStrings.xml><?xml version="1.0" encoding="utf-8"?>
<sst xmlns="http://schemas.openxmlformats.org/spreadsheetml/2006/main" count="2805" uniqueCount="303">
  <si>
    <t>Значение целевого индикатора</t>
  </si>
  <si>
    <t>план (года)</t>
  </si>
  <si>
    <t>факт (за отчетный период)</t>
  </si>
  <si>
    <t>За отчетный год</t>
  </si>
  <si>
    <t>план</t>
  </si>
  <si>
    <t>факт</t>
  </si>
  <si>
    <t>кол-во</t>
  </si>
  <si>
    <t>в том числе за отчетный квартал</t>
  </si>
  <si>
    <t>Наименование мероприятия</t>
  </si>
  <si>
    <t>ИНФОРМАЦИЯ</t>
  </si>
  <si>
    <t>Сумма затрат, в том числе:</t>
  </si>
  <si>
    <t>областной бюджет</t>
  </si>
  <si>
    <t>федеральный бюджет</t>
  </si>
  <si>
    <t>местные бюджеты</t>
  </si>
  <si>
    <t>внебюджетные источники</t>
  </si>
  <si>
    <t>х</t>
  </si>
  <si>
    <t>%, чел., учр.</t>
  </si>
  <si>
    <t>Цель: создание социально-экономических, организационных условий для повышения качества жизни граждан пожилого возраста, степени их социальной защищенности, содействие их активному участию в жизни общества</t>
  </si>
  <si>
    <t>Задача 1. Принятие мер, направленных на укрепление социальной защищенности граждан пожилого возраста</t>
  </si>
  <si>
    <t>МСР</t>
  </si>
  <si>
    <t>МК</t>
  </si>
  <si>
    <t>Итого затрат на решение задачи 1, в том числе</t>
  </si>
  <si>
    <t>Доля граждан пожилого возраста, занимающихся физической культурой</t>
  </si>
  <si>
    <t>Доля ветеранов войны, охваченных санаторно-оздоровительными услугами в рамках Программы</t>
  </si>
  <si>
    <t>Охват ветеранов войны санаторно-оздоровительными услугами в рамках Программы</t>
  </si>
  <si>
    <t>50 чел.</t>
  </si>
  <si>
    <t>ДФКиС</t>
  </si>
  <si>
    <t>Итого затрат на решение задачи 2, в том числе</t>
  </si>
  <si>
    <t>хх</t>
  </si>
  <si>
    <t>Итого затрат на решение задачи 3, в том числе</t>
  </si>
  <si>
    <t>Итого затрат на решение задачи 4, в том числе</t>
  </si>
  <si>
    <t>Доля граждан пожилого возраста, проживающих в государственных учреждениях стационарного социального обслуживания, которым улучшены социально-бытовые условия проживания</t>
  </si>
  <si>
    <t>Количество граждан пожилого возраста, проживающих в государственных учреждениях стационарного социального обслуживания, которым улучшены социально-бытовые условия проживания</t>
  </si>
  <si>
    <t>Количество ветеранов войны и труда, проживающих в государственных учреждениях стационарного социального обслуживания в номерах повышенной комфортности</t>
  </si>
  <si>
    <t>120 чел.</t>
  </si>
  <si>
    <t>Доля социальных работников, обслуживающих граждан пожилого возраста на дому, обеспеченных специальной одеждой, обувью и инвентарем</t>
  </si>
  <si>
    <t>Количество социальных работников, обслуживающих граждан пожилого возраста на дому, обеспеченных специальной одеждой, обувью и инвентарем</t>
  </si>
  <si>
    <t>Доля граждан пожилого возраста, вовлеченных в мероприятия по поддержанию их социальной активности и адаптации</t>
  </si>
  <si>
    <t>Количество граждан пожилого возраста, вовлеченных в мероприятия по поддержанию их социальной активности и адаптации</t>
  </si>
  <si>
    <t>МТЗиТР</t>
  </si>
  <si>
    <t>Итого затрат на решение задачи 5, в том числе</t>
  </si>
  <si>
    <t>-</t>
  </si>
  <si>
    <t>Задача 2. Содействие укрепелению здоровья граждан пожилого возраста</t>
  </si>
  <si>
    <t>Задача 3. Оптимизация среды жизнедеятельности граждан пожилого возраста</t>
  </si>
  <si>
    <t>Задача 4. Совершенствование социального обслуживания граждан пожилого возраста (в том числе проживающих в сельской местности)</t>
  </si>
  <si>
    <t>Задача 5. Поддержание жизненной активности граждан пожилого возраста, содействие их социальной адаптации и упрочнению социальных связей</t>
  </si>
  <si>
    <t>Итого затрат по программе, в том числе:</t>
  </si>
  <si>
    <t>Итого затрат на решение задачи 6, в том числе:</t>
  </si>
  <si>
    <t>о ходе реализации долгосрочной целевой программы "Повышение качества жизни граждан пожилого возраста                                                                                                                                                                        в Новосибирской области на 2012-2016 годы"</t>
  </si>
  <si>
    <t>445 чел.</t>
  </si>
  <si>
    <t>1.1 Проведение мониторинга социально-экономического положения граждан пожилого возраста и наиболее востребованных социальных услуг, выявление пожилых людей, нуждающихся в социальной поддержке и социальном обслуживании (мероприятий)</t>
  </si>
  <si>
    <t>1.3 Создание коллекции периодических справочно-информационных материалов для развития информационно-ресурсного центра на базе областной библиотеки для незрячих и слабовидящих (материалов)</t>
  </si>
  <si>
    <t>1.4 Приобретение аудиоизданий для организации реабилитации и социальной адаптации слабовидящих граждан пожилого возраста (экз.)</t>
  </si>
  <si>
    <t>1.5 Приобретение комплектов специальной аппаратуры для создания мобильных мультимедийных центров для работы с гражданами пожилого возраста (комплектов)</t>
  </si>
  <si>
    <t>1.6 Привлечение населения к участию в волонтерском движении  (волонтеров)</t>
  </si>
  <si>
    <t>1.7 Оказание адресной социальной помощи на организацию поездок участников войны к местам боев и детей погибших участников Великой Отечественной войны к местам захоронения, а также семьям участников войны, умерших до 12 июня 1990 г., в установке надгробных памятников  (чел.)</t>
  </si>
  <si>
    <t>1.8 Оказание единовременной материальной помощи инвалидам и ветеранам войны, вдовам погибших участников войны на улучшение социально-бытовых условий (косметический ремонт квартир, ремонт кровли, полов, печей, сантехнического оборудования и др.) (чел.)</t>
  </si>
  <si>
    <t>1.10 Приобретение удостоверений "Ветеран труда Новосибирской области"</t>
  </si>
  <si>
    <t>2.2 Проведение областной спартакиады граждан пожилого возраста  (мероприятие)</t>
  </si>
  <si>
    <t>2.3 Проведение агитационного лыжного перехода (мероприятие)</t>
  </si>
  <si>
    <t>2.4 Проведение декады физкультуры и спорта для граждан пожилого возраста (мероприятие)</t>
  </si>
  <si>
    <t>2.5 Приобретение комплектов спортивного инвентаря, оборудования и тренажеров для укомплектования залов лечебной физкультуры в государственных учреждениях стационарного социального обслуживания (комплектов)</t>
  </si>
  <si>
    <t>3.1 Предоставление межбюджетных трансфертов для проведения работ по ремонту и обустройству зданий и помещений учреждений социального обслуживания населения муниципальных районов в целях повышения качества социального обслуживания граждан пожилого возраста (чел.)</t>
  </si>
  <si>
    <t>3.2 Осуществление мер, направленных на улучшение условий проживания ветеранов войны и труда в государственных учреждениях стационарного социального обслуживания (количество мест)</t>
  </si>
  <si>
    <t>3.3 Проведение работ по ремонту жилых корпусов, коммуникаций, благоустройству территорий в государственных учреждениях стационарного социального обслуживания в целях повышения качества социального обслуживания граждан пожилого возраста (количество мест)</t>
  </si>
  <si>
    <t>3.4 Ремонт и реконструкция помещений пищеблоков, обеденных залов государственных учреждений стационарного социального обслуживания   (пищеблоки, обед. залы)</t>
  </si>
  <si>
    <t>3.5 Приобретение технологического кухонного, холодильного оборудования для государственных учреждений стационарного социального обслуживания  (пищеблоки)</t>
  </si>
  <si>
    <t>3.6 Приобретение оборудования и мебели для повышения качества жизни и оказания социальных услуг в государственных учреждениях стационарного социального обслуживания (чел.)</t>
  </si>
  <si>
    <t>4.2  Предоставление межбюджетных трансфертов для обеспечения специальной одеждой, обувью и инвентарем социальных работников муниципальных учреждений социального обслуживания, обслуживающих граждан пожилого возраста на дому   (чел.)</t>
  </si>
  <si>
    <t>4.3  Предоставление межбюджетных трансфертов для обеспечения велосипедами социальных работников, осуществляющих социальное обслуживание граждан пожилого возраста на дому в сельских населенных пунктах  (чел.)</t>
  </si>
  <si>
    <t>4.4  Открытие экспериментального кризисного отделения для социальной поддержки граждан пожилого возраста при возникновении конфликтов в семье (чел.)</t>
  </si>
  <si>
    <t>4.5  Открытие экспериментального полустационарного отделения для граждан пожилого возраста, нуждающихся в социальной поддержке  (чел.)</t>
  </si>
  <si>
    <t>5.1 Организация профессиональной подготовки, переподготовки, повышения квалификации граждан пожилого возраста по профессиям (специальностям), востребованным на рынке труда (чел.)</t>
  </si>
  <si>
    <t>5.2 Организация мастер классов в сфере художественных промыслов и ремесел для развития самозанятости граждан пожилого возраста (мастер-класс)</t>
  </si>
  <si>
    <t>5.3 Обучение граждан пожилого возраста современным информационным технологиям, навыкам пользования персональным компьютером и сетью Интернет на базе народного факультета Новосибирского государственного технического университета (чел.)</t>
  </si>
  <si>
    <t>5.4 Обучение граждан пожилого возраста навыкам пользования персональным компьютером и сетью Интернет (чел.)</t>
  </si>
  <si>
    <t>5.5 Создание компьютерных мест для организации обучения граждан пожилого возраста навыкам пользования персональным компьютером и сетью Интернет в государственных учреждениях стационарного социального обслуживания       (место)</t>
  </si>
  <si>
    <t xml:space="preserve">5.6 Финансовая поддержка социально ориентированных  ветеранских общественных организаций, в том числе:                                общественных организаций, объединяющих ветеранов войны и труда, ветеранов Вооруженных Сил, ветеранов боевых действий, членов семей военнослужащих, погибших в локальных войнах, участников ликвидации аварии на Чернобыльской АЭС </t>
  </si>
  <si>
    <t>5.10 Проведение учреждениями культуры мероприятий, посвященных Дню пожилых людей  (количество декад)</t>
  </si>
  <si>
    <t>5.11 Проведение фестиваля хоровых коллективов старшего поколения "Славим мудрость и молодость души"    (мероприятие)</t>
  </si>
  <si>
    <t>5.12 Проведение вечера встречи поколений граждан пожилого возраста "Мы трудились, приближая Победу (мероприятий)</t>
  </si>
  <si>
    <t>5.13 Проведение межрегионального фестиваля творческих инициатив людей старшего поколения "Пусть не прервется нить традиций" (мероприятие)</t>
  </si>
  <si>
    <t>5.14 Проведение областной акции "Вдовы России" (акция)</t>
  </si>
  <si>
    <t>5.16 Организация торжественных приемов Губернатором Новосибирской области Героев Советского Союза, Героев России, Героев Социалистического Труда, полных кавалеров орденов Славы и Трудовой Славы, ветеранов войны и активистов ветеранского движения, ветеранов администрации области (мероприятия)</t>
  </si>
  <si>
    <t>5.17 Поздравление ветеранов войны, проживающих в государственных учреждениях стационарного социального обслуживания (чел.)</t>
  </si>
  <si>
    <t>6.2 Подготовка и проведение регионального конкурса на звание "Лучший социальный работник" (мероприятие)</t>
  </si>
  <si>
    <t>6.4 Разработка программ для граждан пожилого возраста: "Здоровье и быт граждан третьего возраста"; "Активное долголетие"; "Семейная академия" на базе ГАУ СО НСО НОГЦ (программа)</t>
  </si>
  <si>
    <t>Источник финансирования программы</t>
  </si>
  <si>
    <t>% выполнения плана</t>
  </si>
  <si>
    <t>план (годовой)</t>
  </si>
  <si>
    <t>с начала реализации программы</t>
  </si>
  <si>
    <t>отчетный год</t>
  </si>
  <si>
    <t>Объемы и источники финансирования, тыс. руб.</t>
  </si>
  <si>
    <t>Примечания</t>
  </si>
  <si>
    <t>ПРИЛОЖЕНИЕ № 2</t>
  </si>
  <si>
    <t>к годовому отчету о реализации</t>
  </si>
  <si>
    <t>долгосрочной целевой программы "Повышение качества жизни граждан пожилого возраста в Новосибирской области на 2012 - 2016 годы"</t>
  </si>
  <si>
    <t>1.9 Укомплектование средствами реабилитации и ухода пункта проката для граждан пожилого возраста   (средств)</t>
  </si>
  <si>
    <t>Доля инвалидов, ветеранов войны и вдов погибших (умерших) участников войны, которым улучшены социально-бытовые условия проживания, от их общего количества</t>
  </si>
  <si>
    <t>Количество инвалидов, ветеранов войны и вдов погибших (умерших)  участников войны, которым улучшены социально-бытовые условия проживания</t>
  </si>
  <si>
    <t>Охват социальным обслуживанием в соответствии с требованиями национальных стандартов вновь выявленных граждан пожилого возраста, нуждающихся в социальном обслуживании в рамках Программы</t>
  </si>
  <si>
    <t>Доля ветеранов труда, охваченных санаторно-оздоровительными услугами в рамках Программы</t>
  </si>
  <si>
    <t>Доля ветеранов войны и труда, проживающих в государственных учреждениях стационарного социального обслуживания в номерах повышенной комфортности, от общего количества ветеранов войны и труда, проживающих в этих учреждениях</t>
  </si>
  <si>
    <t>Доля государственных учреждений стационарного социального обслуживания, оснащенных оборудованием и мебелью в рамках Программы</t>
  </si>
  <si>
    <t>Количество государственных учреждений стационарного социального обслуживания, оснащенных оборудованием и мебелью в рамках Программы</t>
  </si>
  <si>
    <t xml:space="preserve">Доля муниципальных учреждений социального обслуживания, в которых в рамках Программы улучшены условия для предоставления социальных услуг и социальногог обслуживания граждан пожилого возраста </t>
  </si>
  <si>
    <t xml:space="preserve">Количество муниципальных учреждений социального обслуживания, в которых в рамках Программы улучшены условия для предоставления социальных услуг и социальногог обслуживания граждан пожилого возраста </t>
  </si>
  <si>
    <t>Количество граждан пожилого возраста, получивших в рамках Программы социальные услуги в экспериментальных отделениях социального обслуживания граждан пожилого возраста</t>
  </si>
  <si>
    <t>Охват граждан пожилого возраста в рамках Программы обучением по профессиям, востребованным на рынке труда</t>
  </si>
  <si>
    <t>Охват граждан пожилого возраста обучением художественным промыслам и ремеслам для реализации самозанятости в рамках Программы</t>
  </si>
  <si>
    <t xml:space="preserve">Количество граждан пожилого возраста, обученных современным информационным технологиям и навыкам пользования персональным компьютером в рамках Программы </t>
  </si>
  <si>
    <t>№ п/п</t>
  </si>
  <si>
    <t>Количе-ство</t>
  </si>
  <si>
    <t>Всего</t>
  </si>
  <si>
    <t>ОБ</t>
  </si>
  <si>
    <t>МБ</t>
  </si>
  <si>
    <t>ВБ</t>
  </si>
  <si>
    <t>Предоставление межбюджетных трансфертов для проведения работ по ремонту и обустройству зданий и помещений    учреждений социального обслуживания населения муниципальных</t>
  </si>
  <si>
    <t>районов в целях повышения качества социального обслуживания граждан пожилого возраста</t>
  </si>
  <si>
    <t>коли-чество учрежде-ний</t>
  </si>
  <si>
    <t>100,0-1340</t>
  </si>
  <si>
    <t xml:space="preserve">Колыванский           </t>
  </si>
  <si>
    <t xml:space="preserve">Коченевский           </t>
  </si>
  <si>
    <t xml:space="preserve">Ордынский             </t>
  </si>
  <si>
    <t xml:space="preserve">Черепановский         </t>
  </si>
  <si>
    <t xml:space="preserve">Чистоозерный          </t>
  </si>
  <si>
    <t xml:space="preserve">Итого по задаче 3:    </t>
  </si>
  <si>
    <t>Предоставление межбюджетных трансфертов для приобретения автомобилей, оборудования и комплектующих частей для автомобилей, в целях организации мобильных бригад при комплексных центрах социального обслуживания населения для оказания неотложных социальных и медико-социальных услуг гражданам пожилого возраста</t>
  </si>
  <si>
    <t xml:space="preserve">Чановский             </t>
  </si>
  <si>
    <t xml:space="preserve">Предоставление межбюджетных трансфертов для обеспечения специальной одеждой, обувью и инвентарем социальных работников муниципальных учреждений социального обслуживания, обслуживающих граждан пожилого возраста на дому    </t>
  </si>
  <si>
    <t>район, город</t>
  </si>
  <si>
    <t>25,0 - 170</t>
  </si>
  <si>
    <t xml:space="preserve">Баганский             </t>
  </si>
  <si>
    <t>30,0 - 50</t>
  </si>
  <si>
    <t xml:space="preserve">Барабинский           </t>
  </si>
  <si>
    <t>75,0 - 150</t>
  </si>
  <si>
    <t xml:space="preserve">Болотнинский          </t>
  </si>
  <si>
    <t>60,0 - 120</t>
  </si>
  <si>
    <t xml:space="preserve">Венгеровский          </t>
  </si>
  <si>
    <t>40,0 - 80</t>
  </si>
  <si>
    <t xml:space="preserve">Доволенский           </t>
  </si>
  <si>
    <t>45,0 - 90</t>
  </si>
  <si>
    <t xml:space="preserve">Здвинский             </t>
  </si>
  <si>
    <t xml:space="preserve">Искитимский           </t>
  </si>
  <si>
    <t>70,0 - 140</t>
  </si>
  <si>
    <t xml:space="preserve">Карасукский           </t>
  </si>
  <si>
    <t xml:space="preserve">Каргатский            </t>
  </si>
  <si>
    <t xml:space="preserve">Кочковский            </t>
  </si>
  <si>
    <t>35,0 - 60</t>
  </si>
  <si>
    <t xml:space="preserve">Краснозерский         </t>
  </si>
  <si>
    <t xml:space="preserve">Куйбышевский          </t>
  </si>
  <si>
    <t>90,0 - 170</t>
  </si>
  <si>
    <t xml:space="preserve">Купинский             </t>
  </si>
  <si>
    <t>35,0 - 70</t>
  </si>
  <si>
    <t xml:space="preserve">Кыштовский            </t>
  </si>
  <si>
    <t xml:space="preserve">Маслянинский          </t>
  </si>
  <si>
    <t xml:space="preserve">Мошковский            </t>
  </si>
  <si>
    <t>55,0 - 110</t>
  </si>
  <si>
    <t xml:space="preserve">Новосибирский         </t>
  </si>
  <si>
    <t>65,0 - 130</t>
  </si>
  <si>
    <t>55,0 - 100</t>
  </si>
  <si>
    <t xml:space="preserve">Северный              </t>
  </si>
  <si>
    <t>25,0 - 50</t>
  </si>
  <si>
    <t xml:space="preserve">Сузунский             </t>
  </si>
  <si>
    <t xml:space="preserve">Татарский             </t>
  </si>
  <si>
    <t xml:space="preserve">Тогучинский           </t>
  </si>
  <si>
    <t>45,0 - 80</t>
  </si>
  <si>
    <t xml:space="preserve">Убинский              </t>
  </si>
  <si>
    <t>50,0 - 100</t>
  </si>
  <si>
    <t xml:space="preserve">Усть-Таркский         </t>
  </si>
  <si>
    <t>30,0 - 60</t>
  </si>
  <si>
    <t xml:space="preserve">Чулымский             </t>
  </si>
  <si>
    <t xml:space="preserve">г. Бердск             </t>
  </si>
  <si>
    <t xml:space="preserve">г. Искитим            </t>
  </si>
  <si>
    <t xml:space="preserve">г. Обь                </t>
  </si>
  <si>
    <t>коли-чество вело-сипе-дов</t>
  </si>
  <si>
    <t xml:space="preserve">Итого по задаче 4:    </t>
  </si>
  <si>
    <t xml:space="preserve">район,  город </t>
  </si>
  <si>
    <t>7,0 - 20</t>
  </si>
  <si>
    <t xml:space="preserve">р.п. Кольцово         </t>
  </si>
  <si>
    <t xml:space="preserve">Итого по задаче 5:    </t>
  </si>
  <si>
    <t>Предоставление межбюджетных трансфертов для обеспечения велосипедами социальных работников, осуществляющих социальное обслуживание граждан пожилого возраста в сельских населенных пунктах на дому</t>
  </si>
  <si>
    <t>Стои-мость за единицу</t>
  </si>
  <si>
    <t>Единица изме-рения</t>
  </si>
  <si>
    <t>Осуществление мер, направленных на проведение социально значимых мероприятий и мероприятий, посвященных памятным датам в истории России: День Победы, День защитника Отечества, День памяти и скорби, День узника, Дни памяти жертв политических репрессий, жертв радиационных катастроф и др.</t>
  </si>
  <si>
    <t>СВЕДЕНИЯ</t>
  </si>
  <si>
    <t>об освоении межбюджетных трансфертов в рамках реализации мероприятий долгосрочной целеаой программы "Повышение качества жизни граждан пожилого возраста в Новосибирской области на 2012-2016 годы"</t>
  </si>
  <si>
    <t>1.2 Подготовка ежегодной аналитической записки о социальном положении граждан пожилого возраста в Новосибирской области (шт.)</t>
  </si>
  <si>
    <t>Охват ветеранов труда санаторно-оздоровительными услугами в рамках Программы</t>
  </si>
  <si>
    <t>5.8 Оказание финансовой помощи Новосибирской Епархии Русской Православной Церкви на проведение ежегодной духовно-просветительской благотворительной акции Поезд памяти"  (мероприятие)</t>
  </si>
  <si>
    <t>5.9 Оказание финансовой помощи Новосибирской Епархии Русской Православной Церкви на завершение общестроительных работ Епархиального Дома Милосердия  (мероприятие)</t>
  </si>
  <si>
    <t>5.21 Организация подписки на газеты для ветеранов войны, труда и военной службы (чел.)</t>
  </si>
  <si>
    <t>Задача 6. Содействие повышению профессионального уровня специалистов социальных служб</t>
  </si>
  <si>
    <t>5.18 Осуществление мер, направленных на проведение социально значимых мероприятий и мероприятий посвященных памятным датам в истории России и Новосибирской области (мероприятия)</t>
  </si>
  <si>
    <t>4.1  Предоставление межбюджетных трансфертов для приобретения автомобилей, оборудования и комплектующих частей для автомобилнй,  в целях организации мобильных бригад при комплексных центрах социального обслуживания населения для оказания неотложных социальных и медико-социальных услуг гражданам пожилого возраста   (автомобиль)</t>
  </si>
  <si>
    <t>5.19 Организация и проведение мероприятий, посвященных дню рождения трижды Героя советского Союза А.И. Покрышкина</t>
  </si>
  <si>
    <t>653 чел.</t>
  </si>
  <si>
    <t>182 чел.</t>
  </si>
  <si>
    <t>7 учр.</t>
  </si>
  <si>
    <t>2500 чел.</t>
  </si>
  <si>
    <t>81060 чел.</t>
  </si>
  <si>
    <t>Количество социальных работников, обученных новым технологиям работы в рамках Программы</t>
  </si>
  <si>
    <t>5.22 Организация мероприятий по поздравлению ветеранов и общественных организаций с юбилейными, социально значимыми иипамятными датами (мероприятие)</t>
  </si>
  <si>
    <t>Черепановский</t>
  </si>
  <si>
    <t>100,0-300,0</t>
  </si>
  <si>
    <t>100,0-450,0</t>
  </si>
  <si>
    <t>100,0-530,0</t>
  </si>
  <si>
    <t>100,0-500,0</t>
  </si>
  <si>
    <t>6.3 Тиражирование методических материалов по различным проблемам граждан пожилого возраста (экз.)</t>
  </si>
  <si>
    <t xml:space="preserve">6.1 Организация обучения персонала учреждений  социального обслуживания новым технологиям работы (чел.)       </t>
  </si>
  <si>
    <t>2.7 Областной фестиваль ветеранов спорта "За здоровый образ жизни", посвященный Всероссийскому Дню физкультурника (мероприятие)</t>
  </si>
  <si>
    <t>8,0-12,0</t>
  </si>
  <si>
    <t>439 чел.</t>
  </si>
  <si>
    <t>5.7 Оказание финансовой помощи Новосибирской Епархии Русской Православной Церкви на проведение ежегодной духовно-просветительской благотворительной акции корабля-церкви "Андрей Первозванный"  (мероприятие)</t>
  </si>
  <si>
    <t>ф</t>
  </si>
  <si>
    <t>Освоено средств</t>
  </si>
  <si>
    <t>В рамках реализации мероприятий программы мунмципальными районами затрачены на их проведениевнебюджетные средства  в сумме 145,18 тыс. руб., в том числе на проведение социально значимых мероприятий 141,88 тыс. руб., на приобретение специальной одежды 3,3 тыс. руб.</t>
  </si>
  <si>
    <t>авто-мобили</t>
  </si>
  <si>
    <t>Оказание более 2000 человек, проживающих в отдаленных населенных пунктах Новосибирской области, медицинской, консультационной и адресной натуральной помощи, услуг священнослужителей.</t>
  </si>
  <si>
    <t>Оказание более 1500 граждан, проживающих в отдаленных населенных пунктах Новосибирской области, медицинской (обследование узкими специалистами), консультационной, адресной натуральной помощи.</t>
  </si>
  <si>
    <t>Создание условий для повышения доступности услуг священнослужителей населению.</t>
  </si>
  <si>
    <t>Участие более 700 граждан пожилого возраста в 45 самодеятельных творческих коллективах.</t>
  </si>
  <si>
    <t>Организация встречи более 100 труженников тыла, чествование ветеранов труда военных лет.</t>
  </si>
  <si>
    <t>Сохранение памяти о подвиге трижды Героя Советского Союза А.И. Покрышкина, формирование у населения Новосибирской области чувства гордости и уважения к боевому прошлому страны.</t>
  </si>
  <si>
    <t>Повышение значимости социальной работы, рост профессионального мастерства социальных работников.</t>
  </si>
  <si>
    <t>Обучение формам и методам профилактики заболеваний граждан пожилого возраста в домашних условиях, овладение навыками оказания само- и взаимопомощи 2000 гражданами пожилого возраста, получающими услуги в учреждениях стационарного социального обслуживания.</t>
  </si>
  <si>
    <t>Анализ социального положения граждан пожилого возраста, уточнение мероприятий по улучшению качества их жизни.</t>
  </si>
  <si>
    <t>Обучение в рамках Программы не менее 120 граждан пожилого возраста  основам компьютерной грамотности для обеспечения доступа к  информационным и социокультурным ресурсам.</t>
  </si>
  <si>
    <t>1.11. Оказание единовременной материаль-ной помощи ветеранам войны на приобретение жилья (чел.)</t>
  </si>
  <si>
    <t>81560 чел.</t>
  </si>
  <si>
    <t>51 чел.</t>
  </si>
  <si>
    <t>Увеличение показателя связано со снижением стоимости обучения</t>
  </si>
  <si>
    <t xml:space="preserve"> о финансировании долгосрочной целевой программы Нвоосибирской области по итогам 2013 года</t>
  </si>
  <si>
    <t xml:space="preserve">Отклонение 4073,86 тыс. руб. связано с уменьшением педельных объмов финансирования на основании писем МФиНП НСО, а также отклонением платежных поручений в декабре 2013 года федеральным управлением казначейства НСО. </t>
  </si>
  <si>
    <t>В рамках реализации мероприятий программы мунмципальными районами затрачены на их проведение средства местного бюджета в сумме 452,5 тыс. руб., в том числе на проведение социально значимых мероприятий 443,9 тыс. руб., на приобретение специальной одежды 8,6 тыс. руб.</t>
  </si>
  <si>
    <t xml:space="preserve">Обеспечена реабилитация 2358 читатель спецбиблиотеки. Увеличение количества приобретенных аудиоизданий вызвано снижением поставщиком стоимости за единицу. </t>
  </si>
  <si>
    <t>Создание условий для предоставления социальных услуг и социального обслуживания в соответствии с требованиями национальных стандартов для 47 человек в7 учреждениях.</t>
  </si>
  <si>
    <t xml:space="preserve">Создание условий проживания повышенной комфортности для 50 ветеранов войны и труда в 2 учреждениях социального обслуживания </t>
  </si>
  <si>
    <t xml:space="preserve">Приведение помещений 4 пищеблоков и обеденных залов в соответствие с требованиями санитарно-эпидемиологических норм </t>
  </si>
  <si>
    <t>Повышение качества жизни, оказания социальных услуг и улучшение социально-бытовых условий проживания 653граждан пожилого возраста в 4 учреждениях.</t>
  </si>
  <si>
    <t>Приобретение 2 автомобилей для организации работы мобильных бригад по социальному обслуживанию граждан пожилого возраста, проживающих в отдаленных малонаселенных пунктах.</t>
  </si>
  <si>
    <t>Профессиональное обучение по востребованным профессиям более  50 граждан пожилого возраста с целью дальнейшего трудоустройства и повышения благосостояния семьи.Отклонение показателя связано со снижением предельных объмов финансирования на основании письма МФ НСО.</t>
  </si>
  <si>
    <t>В мастер-классах приняло участие 60 граждан пожилого возраста</t>
  </si>
  <si>
    <t>Участие более 30 тысяч граждан пожилого возраста в мероприятиях Декады пожилых людей.</t>
  </si>
  <si>
    <t>Чествование не менее 100 ветеранов войны, проживающих в учреждениях социального обслуживания.</t>
  </si>
  <si>
    <t>Проведение  5 меропритий, направленных на стимулирование работы активистов-ветеранов и общественных организаций по патриотическому воспитанию молодежи, защите прав и интересов граждан пожилого возраста.</t>
  </si>
  <si>
    <t>В соответствии с письмом министерства финансов и налоговой политики Новосибирской области средства перераспределены на 4 квартал Обучение в рамках Программы 100 граждан пожилого возраста основам компьютерной грамотности. Отклонение связано с уменьшением педельных объмов финансирования на основании писем МФиНП НСО.</t>
  </si>
  <si>
    <t>14400</t>
  </si>
  <si>
    <t>Обеспечение основания для реализации права на меры социальной поддержки 14400 ветеранам труда Новосибирской области. Превышение количественного показателя вызвано снижением стоимости поставщиком</t>
  </si>
  <si>
    <t>1</t>
  </si>
  <si>
    <t>,</t>
  </si>
  <si>
    <t>450 чел.</t>
  </si>
  <si>
    <t>30 чел.</t>
  </si>
  <si>
    <t>190 чел.</t>
  </si>
  <si>
    <t>211 чел.</t>
  </si>
  <si>
    <t>Увелисение показателя вызвано увеличением количества граждан, получивших единоврмеенную материальную помощь</t>
  </si>
  <si>
    <t>420 чел.</t>
  </si>
  <si>
    <t>Обучение 225 граждан пожилого возраста навыкам пользования компьютером и сетью Интернет.</t>
  </si>
  <si>
    <t>Увеличение показателя вызвано увеличением числа граждан, прошедших обучение, на вновь созданных компьютерных местах в учреждениях стационарного обслуживания</t>
  </si>
  <si>
    <t>Увеличение численности волонтеров с  до 273 человек вызвано повышение активности населения вызванной проведением комплекса мероприятий в рамках подготовки празднования 70-й годовщины Дня Победы</t>
  </si>
  <si>
    <t>стоимость тыс. руб.</t>
  </si>
  <si>
    <t>за 2013 года</t>
  </si>
  <si>
    <t>Финансовая поддержка 8 социально ориентированных общественных организаций, уставная деятельность которых направлена на защиту прав и законных интересов граждан пожилого возраста, в целях активизации их детельности. Отклонение показателя связано с средним объемой запрашиваемой помощи общественными организациями, размер которого позволил увеличить количество получателей субсидий</t>
  </si>
  <si>
    <t>Обеспечение 370 граждан пожилого возраста периодической печатью в целях получения информации. Превышение показателя связано с предоставлением ФГУП "Почта Росии" льготных тарифных планов для ветеранов</t>
  </si>
  <si>
    <t>Обеспечение 2500 социальных работников 33 муниципальных учреждений специальной одеждой, обувью и инвентарем. В целях выполнения мероприятия, с учетом сложившихся на рынке цен, недостающие средства выделены за счет местных бюджетов (Довольненский район 5,1 т.р., Кочковский район 3,5 т.р.)</t>
  </si>
  <si>
    <t>Повышение эффективности социального обслуживания на дому граждан пожилого возраста. В целях выполнения мероприятия, с учетом сложившихся на рынке цен, недостающие средства выделены за счет внебюджетных источников          (г. Обь 3,3 т.р.)</t>
  </si>
  <si>
    <r>
      <t xml:space="preserve">Отклонение показателя (количество человек) вызвано технической ошибкой при подготовке проекта постановления о внесении изменений в постановление Правительства Новосибирской области от 10.08.2011 № 334-п. Отклонение показателя (стоимость за единицу) вызвано увеличением фактически </t>
    </r>
    <r>
      <rPr>
        <u/>
        <sz val="9"/>
        <color theme="1"/>
        <rFont val="Times New Roman"/>
        <family val="1"/>
        <charset val="204"/>
      </rPr>
      <t>возмещенных</t>
    </r>
    <r>
      <rPr>
        <sz val="9"/>
        <color theme="1"/>
        <rFont val="Times New Roman"/>
        <family val="1"/>
        <charset val="204"/>
      </rPr>
      <t xml:space="preserve"> расходов</t>
    </r>
  </si>
  <si>
    <t>Участие более 690 граждан пожилого возраста в соревнованиях по 8 видам спорта</t>
  </si>
  <si>
    <t>Участие в лыжном переходе приняли 2500 граждан пожилого возраста  вцелях пропаганда здорового образа жизни</t>
  </si>
  <si>
    <t>Основные результаты и причины отклонений фактического значения от планового за отчетный период</t>
  </si>
  <si>
    <t>Обеспечение средствами реабилитации и ухода 41 гражданина пожилого возраста.</t>
  </si>
  <si>
    <t xml:space="preserve">Созданы условий для укрепления здоровья 60-70 человек </t>
  </si>
  <si>
    <t>2.6 Организация оздоровления ветеранов войны и труда (чел.)</t>
  </si>
  <si>
    <t>4 учр.</t>
  </si>
  <si>
    <t>222 чел.</t>
  </si>
  <si>
    <t xml:space="preserve">3 учр. </t>
  </si>
  <si>
    <t>В соответствии с письмом министерства финансов и налоговой политики Новосибирской области средства перераспределены на 1 квартал 2014 года. Улучшение социально-бытовых условий проживания 653 граждан пожилого возраста в 4 учреждениях.</t>
  </si>
  <si>
    <t xml:space="preserve">60 чел. </t>
  </si>
  <si>
    <t xml:space="preserve"> 7 учрежд. </t>
  </si>
  <si>
    <t xml:space="preserve">Проведение мероприятия способствовало уточнению проблем граждан пожилого возраста и наиболее востребованных ими социальных услуг. В соответствии с письмом министерства финансов и налоговой политики Новосибирской области средства перераспределены на 1 квартал 2014 года         </t>
  </si>
  <si>
    <t>Отклонение показателя вызвано снижением стоимости ремонтных работ в результате проведение конкурсных процедур</t>
  </si>
  <si>
    <t>Отклонение показателя вызвано снижением стоимости приобретаемой мебели в результате проведение конкурсных процедур</t>
  </si>
  <si>
    <t>Улучшение социально-бытовых условий проживания  210 инвалидам и ветеранам войны, вдовам погибших участников войны ежегодно. Отклонение от плановых показателей вызвано размером стоимости смет, представленных заявителями</t>
  </si>
  <si>
    <t xml:space="preserve">Совершенствование стандартов услуг социального обслуживания населения и снятие трудных жизненных ситуаций   50 граждан пожилого возраста </t>
  </si>
  <si>
    <t>Предоставление временного пребывания в течение дня  70 гражданам пожилого возраста в целях сохранения нравственных ценностей, недопущения попадания в стационарные учреждения социального обслуживания.</t>
  </si>
  <si>
    <t>Отклонение вызвано повышением интереса граждан пожилого возраста к проводимым мастер-классам</t>
  </si>
  <si>
    <r>
      <t>Оказание материальной помощи 40 -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вдовам погибших участников войны.</t>
    </r>
  </si>
  <si>
    <t xml:space="preserve">Отклонение показателя связано со снижением предельных объмов финансирования на основании письма МФ НСО. </t>
  </si>
  <si>
    <t xml:space="preserve">Чествование 53 Героев Советского Союза, Героев Социалистического Труда, Героев России, полных кавалеров орденов Славы и Трудовой Славы и 115 ветеранов войны и ветеранского движения. Средства в сумме 3,6 тыс. рублей в соответствии с письмом МФи НП НСО перенесены на 1 квартал 2014 года. </t>
  </si>
  <si>
    <r>
      <t xml:space="preserve">В мероприятиях по поддержанию социальной активности и адаптации граждан пожилого возраста приняло участие 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81560</t>
    </r>
    <r>
      <rPr>
        <sz val="9"/>
        <color theme="1"/>
        <rFont val="Times New Roman"/>
        <family val="1"/>
        <charset val="204"/>
      </rPr>
      <t xml:space="preserve"> чел. Отклонение вызвано повышением активности граждан.</t>
    </r>
  </si>
  <si>
    <t xml:space="preserve">Обеспечение соблюдения санитарно-эпидемиологических требований по хранению продуктов питания и приготовлению пищи в 3 пищеблоках. В соответствии с письмом министерства финансов и налоговой политики Новосибирской области средства перераспределены на 1 квартал 2014 года </t>
  </si>
  <si>
    <t>План по ОБ</t>
  </si>
  <si>
    <t xml:space="preserve">Всего по межбюджетным трансфертам:    </t>
  </si>
  <si>
    <t xml:space="preserve">Отклонение показателей охвата услугой населения и объемов финансирования вызвано  перераспределением средств на 1 квартал 2014 года в связи с изменением графиков заездов в санатории  </t>
  </si>
  <si>
    <t>Улучшение социально-бытовых условий проживания  211 инвалидам и ветеранам войны, вдовам погибших участников войны ежегодно. Увеличение планового показателя увеличением объемов финансирова-ния по мероприятию п. 1.7.</t>
  </si>
  <si>
    <t>Ранее недоступными здоровьесберегающими технологиями воспользовалось 517 граждан. Превышение количественных показателей при снижении затрат вызвано уменьшением поставщиком стоимости за единицу.</t>
  </si>
  <si>
    <t xml:space="preserve">Доступ к информационным социо-культурным технологиям получили 1720 человек. Превышение количественных показателей при снижении затрат вызвано уменьшением поставщиком стоимости за единицу. </t>
  </si>
  <si>
    <t xml:space="preserve">Улучшение жилищных условий ветеранов Великой Отечественной войны.  Снижение показателя связано с уменьшением предельных объмов финансирования. </t>
  </si>
  <si>
    <t>Участие в декаде более 700 граждан пожилого возраста ежегодно. Отклонение показателя связано со снижением предельных объмов финансирования.</t>
  </si>
  <si>
    <t>Участие в фестивалеюолее 70 ветеранов спорта Новосибирской области. Отклонение показателя связано со снижением предельных объмов финансирования.</t>
  </si>
  <si>
    <t>Повышение активной жизненной позиции у населения Новосибирской области в целях привития патриотических чувств молодежи, воспитания уважения к истории и традициям государства, привлечения внимания населения к проблемам граждан пожилого возраста. Отклонение связано с уменьшением педельных объмов финансирования, а также привлечением к реализации мероприятий средств местных бюджетов и внебюджетных источников в муниципальных районах</t>
  </si>
  <si>
    <t xml:space="preserve">Обеспечение специалистов 59 учреждений социального обслуживания населения методическими материалами с целью внедрения новых технологий и методов работы, повышения качества социального обслуживания граждан пожилого возраста. Отклонение  связано с уменьшением педельных объмов финансирования, а также отклонением платежных поручений в декабре 2013 года федеральным управлением казначейства НСО.  </t>
  </si>
  <si>
    <t xml:space="preserve">Отклонение показателя  фактического финансирования  связано с уменьшением педельных объмов финансирования, а также отклонением платежных поручений в декабре 2013 года федеральным управлением казначейства НСО. 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</si>
</sst>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_ ;\-#,##0\ "/>
    <numFmt numFmtId="165" formatCode="0.0%"/>
    <numFmt numFmtId="166" formatCode="#,##0.0000_ ;\-#,##0.0000\ "/>
    <numFmt numFmtId="167" formatCode="#,##0.000_ ;\-#,##0.000\ "/>
    <numFmt numFmtId="168" formatCode="#,##0.0_ ;\-#,##0.0\ 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3" tint="0.39997558519241921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1" fontId="3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3" fillId="3" borderId="0" xfId="0" applyFont="1" applyFill="1"/>
    <xf numFmtId="0" fontId="2" fillId="0" borderId="0" xfId="0" applyNumberFormat="1" applyFont="1"/>
    <xf numFmtId="0" fontId="2" fillId="2" borderId="16" xfId="0" applyFont="1" applyFill="1" applyBorder="1"/>
    <xf numFmtId="1" fontId="2" fillId="4" borderId="16" xfId="0" applyNumberFormat="1" applyFont="1" applyFill="1" applyBorder="1"/>
    <xf numFmtId="0" fontId="2" fillId="5" borderId="16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6" borderId="16" xfId="0" applyFont="1" applyFill="1" applyBorder="1"/>
    <xf numFmtId="0" fontId="4" fillId="0" borderId="0" xfId="0" applyFont="1"/>
    <xf numFmtId="1" fontId="7" fillId="3" borderId="1" xfId="1" applyNumberFormat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43" fontId="10" fillId="0" borderId="0" xfId="0" applyNumberFormat="1" applyFont="1"/>
    <xf numFmtId="0" fontId="3" fillId="3" borderId="0" xfId="0" applyFont="1" applyFill="1" applyAlignment="1">
      <alignment vertical="top" wrapText="1"/>
    </xf>
    <xf numFmtId="0" fontId="2" fillId="0" borderId="0" xfId="0" applyFont="1" applyAlignment="1"/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top" wrapText="1"/>
    </xf>
    <xf numFmtId="17" fontId="3" fillId="0" borderId="0" xfId="0" applyNumberFormat="1" applyFont="1"/>
    <xf numFmtId="0" fontId="0" fillId="0" borderId="1" xfId="0" applyBorder="1" applyAlignment="1">
      <alignment vertical="top" wrapText="1"/>
    </xf>
    <xf numFmtId="0" fontId="12" fillId="7" borderId="24" xfId="0" applyFont="1" applyFill="1" applyBorder="1" applyAlignment="1">
      <alignment horizontal="center" wrapText="1"/>
    </xf>
    <xf numFmtId="0" fontId="12" fillId="7" borderId="23" xfId="0" applyFont="1" applyFill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0" fillId="7" borderId="25" xfId="0" applyFill="1" applyBorder="1" applyAlignment="1">
      <alignment vertical="top" wrapText="1"/>
    </xf>
    <xf numFmtId="0" fontId="12" fillId="7" borderId="25" xfId="0" applyFont="1" applyFill="1" applyBorder="1" applyAlignment="1">
      <alignment vertical="top" wrapText="1"/>
    </xf>
    <xf numFmtId="0" fontId="12" fillId="7" borderId="23" xfId="0" applyFont="1" applyFill="1" applyBorder="1" applyAlignment="1">
      <alignment vertical="top" wrapText="1"/>
    </xf>
    <xf numFmtId="0" fontId="12" fillId="7" borderId="26" xfId="0" applyFont="1" applyFill="1" applyBorder="1" applyAlignment="1">
      <alignment vertical="top" wrapText="1"/>
    </xf>
    <xf numFmtId="0" fontId="12" fillId="7" borderId="19" xfId="0" applyFont="1" applyFill="1" applyBorder="1" applyAlignment="1">
      <alignment vertical="top" wrapText="1"/>
    </xf>
    <xf numFmtId="0" fontId="12" fillId="7" borderId="16" xfId="0" applyFont="1" applyFill="1" applyBorder="1" applyAlignment="1">
      <alignment horizontal="center" wrapText="1"/>
    </xf>
    <xf numFmtId="0" fontId="12" fillId="7" borderId="25" xfId="0" applyFont="1" applyFill="1" applyBorder="1" applyAlignment="1">
      <alignment horizontal="center" vertical="top" wrapText="1"/>
    </xf>
    <xf numFmtId="0" fontId="12" fillId="7" borderId="23" xfId="0" applyFont="1" applyFill="1" applyBorder="1" applyAlignment="1">
      <alignment horizontal="center" vertical="top" wrapText="1"/>
    </xf>
    <xf numFmtId="0" fontId="12" fillId="7" borderId="16" xfId="0" applyFont="1" applyFill="1" applyBorder="1" applyAlignment="1">
      <alignment vertical="top" wrapText="1"/>
    </xf>
    <xf numFmtId="0" fontId="12" fillId="7" borderId="22" xfId="0" applyFont="1" applyFill="1" applyBorder="1" applyAlignment="1">
      <alignment vertical="top" wrapText="1"/>
    </xf>
    <xf numFmtId="2" fontId="12" fillId="7" borderId="23" xfId="0" applyNumberFormat="1" applyFont="1" applyFill="1" applyBorder="1" applyAlignment="1">
      <alignment vertical="top" wrapText="1"/>
    </xf>
    <xf numFmtId="2" fontId="12" fillId="7" borderId="19" xfId="0" applyNumberFormat="1" applyFont="1" applyFill="1" applyBorder="1" applyAlignment="1">
      <alignment vertical="top" wrapText="1"/>
    </xf>
    <xf numFmtId="2" fontId="12" fillId="7" borderId="16" xfId="0" applyNumberFormat="1" applyFont="1" applyFill="1" applyBorder="1" applyAlignment="1">
      <alignment vertical="top" wrapText="1"/>
    </xf>
    <xf numFmtId="2" fontId="12" fillId="7" borderId="22" xfId="0" applyNumberFormat="1" applyFont="1" applyFill="1" applyBorder="1" applyAlignment="1">
      <alignment vertical="top" wrapText="1"/>
    </xf>
    <xf numFmtId="2" fontId="0" fillId="0" borderId="1" xfId="0" applyNumberForma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4" fontId="2" fillId="3" borderId="1" xfId="0" applyNumberFormat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vertical="top" wrapText="1"/>
    </xf>
    <xf numFmtId="2" fontId="12" fillId="7" borderId="19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2" fontId="2" fillId="3" borderId="1" xfId="0" applyNumberFormat="1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top" wrapText="1"/>
    </xf>
    <xf numFmtId="0" fontId="12" fillId="7" borderId="34" xfId="0" applyFont="1" applyFill="1" applyBorder="1" applyAlignment="1">
      <alignment vertical="top" wrapText="1"/>
    </xf>
    <xf numFmtId="0" fontId="12" fillId="7" borderId="35" xfId="0" applyFont="1" applyFill="1" applyBorder="1" applyAlignment="1">
      <alignment vertical="top" wrapText="1"/>
    </xf>
    <xf numFmtId="0" fontId="12" fillId="7" borderId="36" xfId="0" applyFont="1" applyFill="1" applyBorder="1" applyAlignment="1">
      <alignment vertical="top" wrapText="1"/>
    </xf>
    <xf numFmtId="0" fontId="0" fillId="0" borderId="34" xfId="0" applyBorder="1"/>
    <xf numFmtId="1" fontId="12" fillId="7" borderId="23" xfId="0" applyNumberFormat="1" applyFont="1" applyFill="1" applyBorder="1" applyAlignment="1">
      <alignment vertical="top" wrapText="1"/>
    </xf>
    <xf numFmtId="166" fontId="3" fillId="3" borderId="1" xfId="1" applyNumberFormat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center" vertical="center"/>
    </xf>
    <xf numFmtId="168" fontId="3" fillId="3" borderId="1" xfId="1" applyNumberFormat="1" applyFont="1" applyFill="1" applyBorder="1" applyAlignment="1">
      <alignment horizontal="center" vertical="center"/>
    </xf>
    <xf numFmtId="0" fontId="12" fillId="7" borderId="37" xfId="0" applyFont="1" applyFill="1" applyBorder="1" applyAlignment="1">
      <alignment vertical="top" wrapText="1"/>
    </xf>
    <xf numFmtId="0" fontId="12" fillId="7" borderId="19" xfId="0" applyFont="1" applyFill="1" applyBorder="1" applyAlignment="1">
      <alignment vertical="top" wrapText="1"/>
    </xf>
    <xf numFmtId="2" fontId="12" fillId="7" borderId="19" xfId="0" applyNumberFormat="1" applyFont="1" applyFill="1" applyBorder="1" applyAlignment="1">
      <alignment vertical="top" wrapText="1"/>
    </xf>
    <xf numFmtId="2" fontId="12" fillId="0" borderId="23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2" fillId="3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15" fillId="3" borderId="18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2" fillId="7" borderId="19" xfId="0" applyFont="1" applyFill="1" applyBorder="1" applyAlignment="1">
      <alignment vertical="top" wrapText="1"/>
    </xf>
    <xf numFmtId="0" fontId="12" fillId="7" borderId="25" xfId="0" applyFont="1" applyFill="1" applyBorder="1" applyAlignment="1">
      <alignment vertical="top" wrapText="1"/>
    </xf>
    <xf numFmtId="0" fontId="12" fillId="7" borderId="30" xfId="0" applyFont="1" applyFill="1" applyBorder="1" applyAlignment="1">
      <alignment vertical="top" wrapText="1"/>
    </xf>
    <xf numFmtId="0" fontId="12" fillId="7" borderId="31" xfId="0" applyFont="1" applyFill="1" applyBorder="1" applyAlignment="1">
      <alignment vertical="top" wrapText="1"/>
    </xf>
    <xf numFmtId="0" fontId="12" fillId="7" borderId="27" xfId="0" applyFont="1" applyFill="1" applyBorder="1" applyAlignment="1">
      <alignment vertical="top" wrapText="1"/>
    </xf>
    <xf numFmtId="0" fontId="12" fillId="7" borderId="28" xfId="0" applyFont="1" applyFill="1" applyBorder="1" applyAlignment="1">
      <alignment vertical="top" wrapText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2" fontId="12" fillId="7" borderId="19" xfId="0" applyNumberFormat="1" applyFont="1" applyFill="1" applyBorder="1" applyAlignment="1">
      <alignment vertical="top" wrapText="1"/>
    </xf>
    <xf numFmtId="2" fontId="12" fillId="7" borderId="25" xfId="0" applyNumberFormat="1" applyFont="1" applyFill="1" applyBorder="1" applyAlignment="1">
      <alignment vertical="top" wrapText="1"/>
    </xf>
    <xf numFmtId="2" fontId="12" fillId="0" borderId="19" xfId="0" applyNumberFormat="1" applyFont="1" applyFill="1" applyBorder="1" applyAlignment="1">
      <alignment vertical="top" wrapText="1"/>
    </xf>
    <xf numFmtId="2" fontId="12" fillId="0" borderId="25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3" fillId="7" borderId="19" xfId="0" applyFont="1" applyFill="1" applyBorder="1" applyAlignment="1">
      <alignment horizontal="center" vertical="top" wrapText="1"/>
    </xf>
    <xf numFmtId="0" fontId="13" fillId="7" borderId="25" xfId="0" applyFont="1" applyFill="1" applyBorder="1" applyAlignment="1">
      <alignment horizontal="center" vertical="top" wrapText="1"/>
    </xf>
    <xf numFmtId="0" fontId="12" fillId="0" borderId="19" xfId="0" applyFont="1" applyFill="1" applyBorder="1" applyAlignment="1">
      <alignment vertical="top" wrapText="1"/>
    </xf>
    <xf numFmtId="0" fontId="12" fillId="0" borderId="25" xfId="0" applyFont="1" applyFill="1" applyBorder="1" applyAlignment="1">
      <alignment vertical="top" wrapText="1"/>
    </xf>
    <xf numFmtId="2" fontId="12" fillId="3" borderId="19" xfId="0" applyNumberFormat="1" applyFont="1" applyFill="1" applyBorder="1" applyAlignment="1">
      <alignment vertical="top" wrapText="1"/>
    </xf>
    <xf numFmtId="2" fontId="12" fillId="3" borderId="23" xfId="0" applyNumberFormat="1" applyFont="1" applyFill="1" applyBorder="1" applyAlignment="1">
      <alignment vertical="top" wrapText="1"/>
    </xf>
    <xf numFmtId="2" fontId="12" fillId="3" borderId="16" xfId="0" applyNumberFormat="1" applyFont="1" applyFill="1" applyBorder="1" applyAlignment="1">
      <alignment vertical="top" wrapText="1"/>
    </xf>
    <xf numFmtId="2" fontId="12" fillId="3" borderId="22" xfId="0" applyNumberFormat="1" applyFont="1" applyFill="1" applyBorder="1" applyAlignment="1">
      <alignment vertical="top" wrapText="1"/>
    </xf>
    <xf numFmtId="2" fontId="12" fillId="3" borderId="23" xfId="0" applyNumberFormat="1" applyFont="1" applyFill="1" applyBorder="1" applyAlignment="1">
      <alignment horizontal="center" vertical="top" wrapText="1"/>
    </xf>
    <xf numFmtId="2" fontId="12" fillId="3" borderId="19" xfId="0" applyNumberFormat="1" applyFont="1" applyFill="1" applyBorder="1" applyAlignment="1">
      <alignment vertical="top" wrapText="1"/>
    </xf>
    <xf numFmtId="2" fontId="12" fillId="3" borderId="25" xfId="0" applyNumberFormat="1" applyFont="1" applyFill="1" applyBorder="1" applyAlignment="1">
      <alignment vertical="top" wrapText="1"/>
    </xf>
    <xf numFmtId="0" fontId="0" fillId="3" borderId="0" xfId="0" applyFill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0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wrapText="1"/>
    </xf>
    <xf numFmtId="1" fontId="2" fillId="3" borderId="1" xfId="1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top" wrapText="1"/>
    </xf>
    <xf numFmtId="1" fontId="8" fillId="3" borderId="1" xfId="1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top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vertical="top" wrapText="1"/>
    </xf>
    <xf numFmtId="49" fontId="8" fillId="3" borderId="17" xfId="0" applyNumberFormat="1" applyFont="1" applyFill="1" applyBorder="1" applyAlignment="1">
      <alignment horizontal="left"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8" fillId="3" borderId="2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center" wrapText="1"/>
    </xf>
    <xf numFmtId="1" fontId="9" fillId="3" borderId="1" xfId="1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center" vertical="center"/>
    </xf>
    <xf numFmtId="1" fontId="10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top"/>
    </xf>
    <xf numFmtId="1" fontId="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1" fontId="2" fillId="3" borderId="0" xfId="0" applyNumberFormat="1" applyFont="1" applyFill="1"/>
    <xf numFmtId="43" fontId="2" fillId="3" borderId="0" xfId="0" applyNumberFormat="1" applyFont="1" applyFill="1"/>
    <xf numFmtId="43" fontId="10" fillId="3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EDC3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2"/>
  <sheetViews>
    <sheetView tabSelected="1" view="pageBreakPreview" topLeftCell="A373" zoomScale="93" zoomScaleNormal="96" zoomScaleSheetLayoutView="93" workbookViewId="0">
      <selection activeCell="L10" sqref="L10"/>
    </sheetView>
  </sheetViews>
  <sheetFormatPr defaultColWidth="12.42578125" defaultRowHeight="12"/>
  <cols>
    <col min="1" max="1" width="37.5703125" style="5" customWidth="1"/>
    <col min="2" max="2" width="7.28515625" style="1" customWidth="1"/>
    <col min="3" max="3" width="7.140625" style="1" customWidth="1"/>
    <col min="4" max="4" width="8.42578125" style="6" bestFit="1" customWidth="1"/>
    <col min="5" max="5" width="10.28515625" style="1" customWidth="1"/>
    <col min="6" max="6" width="6.7109375" style="6" bestFit="1" customWidth="1"/>
    <col min="7" max="7" width="10.28515625" style="1" customWidth="1"/>
    <col min="8" max="8" width="6.42578125" style="6" bestFit="1" customWidth="1"/>
    <col min="9" max="9" width="10.140625" style="1" customWidth="1"/>
    <col min="10" max="10" width="6.42578125" style="6" bestFit="1" customWidth="1"/>
    <col min="11" max="11" width="10.140625" style="1" customWidth="1"/>
    <col min="12" max="12" width="28.85546875" style="1" customWidth="1"/>
    <col min="13" max="13" width="4.42578125" style="1" customWidth="1"/>
    <col min="14" max="14" width="12.42578125" style="1"/>
    <col min="15" max="15" width="22.140625" style="1" customWidth="1"/>
    <col min="16" max="16384" width="12.42578125" style="1"/>
  </cols>
  <sheetData>
    <row r="1" spans="1:14" ht="16.5" thickBot="1">
      <c r="A1" s="92" t="s">
        <v>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66"/>
    </row>
    <row r="2" spans="1:14" ht="12" customHeight="1" thickBot="1">
      <c r="M2" s="13"/>
      <c r="N2" s="10" t="s">
        <v>26</v>
      </c>
    </row>
    <row r="3" spans="1:14" ht="28.5" customHeight="1" thickBot="1">
      <c r="A3" s="96" t="s">
        <v>48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15"/>
      <c r="N3" s="1" t="s">
        <v>39</v>
      </c>
    </row>
    <row r="4" spans="1:14" ht="13.5" thickBot="1">
      <c r="A4" s="97" t="s">
        <v>261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11"/>
      <c r="N4" s="10" t="s">
        <v>19</v>
      </c>
    </row>
    <row r="5" spans="1:14" ht="12.75" thickBot="1">
      <c r="M5" s="12"/>
      <c r="N5" s="1" t="s">
        <v>20</v>
      </c>
    </row>
    <row r="6" spans="1:14" s="2" customFormat="1" ht="16.5" customHeight="1">
      <c r="A6" s="140" t="s">
        <v>8</v>
      </c>
      <c r="B6" s="141" t="s">
        <v>0</v>
      </c>
      <c r="C6" s="141" t="s">
        <v>0</v>
      </c>
      <c r="D6" s="142" t="s">
        <v>3</v>
      </c>
      <c r="E6" s="143"/>
      <c r="F6" s="143"/>
      <c r="G6" s="144"/>
      <c r="H6" s="142" t="s">
        <v>7</v>
      </c>
      <c r="I6" s="143"/>
      <c r="J6" s="143"/>
      <c r="K6" s="144"/>
      <c r="L6" s="145" t="s">
        <v>269</v>
      </c>
    </row>
    <row r="7" spans="1:14" s="2" customFormat="1" ht="21" customHeight="1">
      <c r="A7" s="146"/>
      <c r="B7" s="147"/>
      <c r="C7" s="147"/>
      <c r="D7" s="148" t="s">
        <v>4</v>
      </c>
      <c r="E7" s="149"/>
      <c r="F7" s="148" t="s">
        <v>5</v>
      </c>
      <c r="G7" s="149"/>
      <c r="H7" s="148" t="s">
        <v>4</v>
      </c>
      <c r="I7" s="149"/>
      <c r="J7" s="148" t="s">
        <v>5</v>
      </c>
      <c r="K7" s="149"/>
      <c r="L7" s="150"/>
    </row>
    <row r="8" spans="1:14" s="2" customFormat="1" ht="60.75" thickBot="1">
      <c r="A8" s="151"/>
      <c r="B8" s="152" t="s">
        <v>1</v>
      </c>
      <c r="C8" s="152" t="s">
        <v>2</v>
      </c>
      <c r="D8" s="153" t="s">
        <v>6</v>
      </c>
      <c r="E8" s="152" t="s">
        <v>260</v>
      </c>
      <c r="F8" s="153" t="s">
        <v>6</v>
      </c>
      <c r="G8" s="152" t="s">
        <v>260</v>
      </c>
      <c r="H8" s="153" t="s">
        <v>6</v>
      </c>
      <c r="I8" s="152" t="s">
        <v>260</v>
      </c>
      <c r="J8" s="153" t="s">
        <v>6</v>
      </c>
      <c r="K8" s="152" t="s">
        <v>260</v>
      </c>
      <c r="L8" s="154"/>
    </row>
    <row r="9" spans="1:14" s="3" customFormat="1">
      <c r="A9" s="155">
        <v>1</v>
      </c>
      <c r="B9" s="156">
        <v>2</v>
      </c>
      <c r="C9" s="156">
        <v>3</v>
      </c>
      <c r="D9" s="157">
        <v>4</v>
      </c>
      <c r="E9" s="156">
        <v>5</v>
      </c>
      <c r="F9" s="157">
        <v>6</v>
      </c>
      <c r="G9" s="156">
        <v>7</v>
      </c>
      <c r="H9" s="157">
        <v>8</v>
      </c>
      <c r="I9" s="156">
        <v>9</v>
      </c>
      <c r="J9" s="157">
        <v>10</v>
      </c>
      <c r="K9" s="156">
        <v>11</v>
      </c>
      <c r="L9" s="156">
        <v>12</v>
      </c>
    </row>
    <row r="10" spans="1:14" s="4" customFormat="1" ht="69.75" customHeight="1">
      <c r="A10" s="158" t="s">
        <v>17</v>
      </c>
      <c r="B10" s="159" t="s">
        <v>15</v>
      </c>
      <c r="C10" s="159" t="s">
        <v>15</v>
      </c>
      <c r="D10" s="159" t="s">
        <v>15</v>
      </c>
      <c r="E10" s="159" t="s">
        <v>15</v>
      </c>
      <c r="F10" s="159" t="s">
        <v>15</v>
      </c>
      <c r="G10" s="159" t="s">
        <v>15</v>
      </c>
      <c r="H10" s="159" t="s">
        <v>15</v>
      </c>
      <c r="I10" s="159" t="s">
        <v>15</v>
      </c>
      <c r="J10" s="159" t="s">
        <v>15</v>
      </c>
      <c r="K10" s="159" t="s">
        <v>15</v>
      </c>
      <c r="L10" s="23"/>
    </row>
    <row r="11" spans="1:14" s="4" customFormat="1" ht="24">
      <c r="A11" s="158"/>
      <c r="B11" s="160" t="s">
        <v>16</v>
      </c>
      <c r="C11" s="160" t="s">
        <v>16</v>
      </c>
      <c r="D11" s="159" t="s">
        <v>15</v>
      </c>
      <c r="E11" s="159" t="s">
        <v>15</v>
      </c>
      <c r="F11" s="159" t="s">
        <v>15</v>
      </c>
      <c r="G11" s="159" t="s">
        <v>15</v>
      </c>
      <c r="H11" s="159" t="s">
        <v>15</v>
      </c>
      <c r="I11" s="159" t="s">
        <v>15</v>
      </c>
      <c r="J11" s="159" t="s">
        <v>15</v>
      </c>
      <c r="K11" s="159" t="s">
        <v>15</v>
      </c>
      <c r="L11" s="23"/>
    </row>
    <row r="12" spans="1:14" s="16" customFormat="1" ht="38.25">
      <c r="A12" s="161" t="s">
        <v>18</v>
      </c>
      <c r="B12" s="162" t="s">
        <v>15</v>
      </c>
      <c r="C12" s="162" t="s">
        <v>15</v>
      </c>
      <c r="D12" s="162" t="s">
        <v>15</v>
      </c>
      <c r="E12" s="162" t="s">
        <v>15</v>
      </c>
      <c r="F12" s="162" t="s">
        <v>15</v>
      </c>
      <c r="G12" s="162" t="s">
        <v>15</v>
      </c>
      <c r="H12" s="162" t="s">
        <v>15</v>
      </c>
      <c r="I12" s="162" t="s">
        <v>15</v>
      </c>
      <c r="J12" s="162" t="s">
        <v>15</v>
      </c>
      <c r="K12" s="162" t="s">
        <v>15</v>
      </c>
      <c r="L12" s="24"/>
    </row>
    <row r="13" spans="1:14" ht="58.5" customHeight="1">
      <c r="A13" s="163" t="s">
        <v>98</v>
      </c>
      <c r="B13" s="164">
        <v>0.42199999999999999</v>
      </c>
      <c r="C13" s="164">
        <v>0.433</v>
      </c>
      <c r="D13" s="159" t="s">
        <v>15</v>
      </c>
      <c r="E13" s="159" t="s">
        <v>15</v>
      </c>
      <c r="F13" s="159" t="s">
        <v>15</v>
      </c>
      <c r="G13" s="159" t="s">
        <v>15</v>
      </c>
      <c r="H13" s="159" t="s">
        <v>15</v>
      </c>
      <c r="I13" s="159" t="s">
        <v>15</v>
      </c>
      <c r="J13" s="159" t="s">
        <v>15</v>
      </c>
      <c r="K13" s="159" t="s">
        <v>15</v>
      </c>
      <c r="L13" s="25" t="s">
        <v>255</v>
      </c>
    </row>
    <row r="14" spans="1:14" ht="86.25" customHeight="1">
      <c r="A14" s="25" t="s">
        <v>99</v>
      </c>
      <c r="B14" s="14" t="s">
        <v>253</v>
      </c>
      <c r="C14" s="14" t="s">
        <v>254</v>
      </c>
      <c r="D14" s="159" t="s">
        <v>15</v>
      </c>
      <c r="E14" s="159" t="s">
        <v>15</v>
      </c>
      <c r="F14" s="159" t="s">
        <v>15</v>
      </c>
      <c r="G14" s="159" t="s">
        <v>15</v>
      </c>
      <c r="H14" s="159" t="s">
        <v>15</v>
      </c>
      <c r="I14" s="159" t="s">
        <v>15</v>
      </c>
      <c r="J14" s="159" t="s">
        <v>15</v>
      </c>
      <c r="K14" s="159" t="s">
        <v>15</v>
      </c>
      <c r="L14" s="83" t="s">
        <v>294</v>
      </c>
    </row>
    <row r="15" spans="1:14" ht="60">
      <c r="A15" s="25" t="s">
        <v>100</v>
      </c>
      <c r="B15" s="165">
        <v>1</v>
      </c>
      <c r="C15" s="165">
        <v>1</v>
      </c>
      <c r="D15" s="159" t="s">
        <v>15</v>
      </c>
      <c r="E15" s="159" t="s">
        <v>15</v>
      </c>
      <c r="F15" s="159" t="s">
        <v>15</v>
      </c>
      <c r="G15" s="159" t="s">
        <v>15</v>
      </c>
      <c r="H15" s="159" t="s">
        <v>15</v>
      </c>
      <c r="I15" s="159" t="s">
        <v>15</v>
      </c>
      <c r="J15" s="159" t="s">
        <v>15</v>
      </c>
      <c r="K15" s="159" t="s">
        <v>15</v>
      </c>
      <c r="L15" s="25"/>
    </row>
    <row r="16" spans="1:14" s="4" customFormat="1" ht="78" customHeight="1">
      <c r="A16" s="166" t="s">
        <v>50</v>
      </c>
      <c r="B16" s="60" t="s">
        <v>15</v>
      </c>
      <c r="C16" s="18" t="s">
        <v>15</v>
      </c>
      <c r="D16" s="7">
        <v>1</v>
      </c>
      <c r="E16" s="8">
        <v>367.1</v>
      </c>
      <c r="F16" s="7">
        <v>1</v>
      </c>
      <c r="G16" s="8">
        <v>0</v>
      </c>
      <c r="H16" s="7">
        <v>1</v>
      </c>
      <c r="I16" s="8">
        <v>305</v>
      </c>
      <c r="J16" s="7">
        <v>1</v>
      </c>
      <c r="K16" s="8"/>
      <c r="L16" s="87" t="s">
        <v>279</v>
      </c>
    </row>
    <row r="17" spans="1:16">
      <c r="A17" s="167" t="s">
        <v>10</v>
      </c>
      <c r="B17" s="60" t="s">
        <v>15</v>
      </c>
      <c r="C17" s="18" t="s">
        <v>15</v>
      </c>
      <c r="D17" s="168" t="s">
        <v>15</v>
      </c>
      <c r="E17" s="18">
        <f>E18+E19+E20+E21</f>
        <v>367.1</v>
      </c>
      <c r="F17" s="168" t="s">
        <v>15</v>
      </c>
      <c r="G17" s="18">
        <f>G18+G19+G20+G21</f>
        <v>0</v>
      </c>
      <c r="H17" s="168" t="s">
        <v>15</v>
      </c>
      <c r="I17" s="18">
        <f>I18+I19+I20+I21</f>
        <v>305</v>
      </c>
      <c r="J17" s="168" t="s">
        <v>15</v>
      </c>
      <c r="K17" s="18">
        <f>K18+K19+K20+K21</f>
        <v>0</v>
      </c>
      <c r="L17" s="88"/>
    </row>
    <row r="18" spans="1:16">
      <c r="A18" s="167" t="s">
        <v>11</v>
      </c>
      <c r="B18" s="60" t="s">
        <v>15</v>
      </c>
      <c r="C18" s="18" t="s">
        <v>15</v>
      </c>
      <c r="D18" s="168" t="s">
        <v>15</v>
      </c>
      <c r="E18" s="18">
        <v>367.1</v>
      </c>
      <c r="F18" s="168" t="s">
        <v>15</v>
      </c>
      <c r="G18" s="18">
        <v>0</v>
      </c>
      <c r="H18" s="168" t="s">
        <v>15</v>
      </c>
      <c r="I18" s="18">
        <v>305</v>
      </c>
      <c r="J18" s="168" t="s">
        <v>15</v>
      </c>
      <c r="K18" s="18">
        <v>0</v>
      </c>
      <c r="L18" s="88"/>
    </row>
    <row r="19" spans="1:16">
      <c r="A19" s="167" t="s">
        <v>12</v>
      </c>
      <c r="B19" s="14" t="s">
        <v>15</v>
      </c>
      <c r="C19" s="14" t="s">
        <v>15</v>
      </c>
      <c r="D19" s="169" t="s">
        <v>15</v>
      </c>
      <c r="E19" s="14"/>
      <c r="F19" s="169" t="s">
        <v>15</v>
      </c>
      <c r="G19" s="14"/>
      <c r="H19" s="169" t="s">
        <v>15</v>
      </c>
      <c r="I19" s="14"/>
      <c r="J19" s="169" t="s">
        <v>15</v>
      </c>
      <c r="K19" s="14"/>
      <c r="L19" s="88"/>
    </row>
    <row r="20" spans="1:16" ht="14.25" customHeight="1">
      <c r="A20" s="167" t="s">
        <v>13</v>
      </c>
      <c r="B20" s="14" t="s">
        <v>15</v>
      </c>
      <c r="C20" s="14" t="s">
        <v>15</v>
      </c>
      <c r="D20" s="169" t="s">
        <v>15</v>
      </c>
      <c r="E20" s="14"/>
      <c r="F20" s="169" t="s">
        <v>15</v>
      </c>
      <c r="G20" s="14"/>
      <c r="H20" s="169" t="s">
        <v>15</v>
      </c>
      <c r="I20" s="14"/>
      <c r="J20" s="169" t="s">
        <v>15</v>
      </c>
      <c r="K20" s="14"/>
      <c r="L20" s="88"/>
    </row>
    <row r="21" spans="1:16">
      <c r="A21" s="167" t="s">
        <v>14</v>
      </c>
      <c r="B21" s="14" t="s">
        <v>15</v>
      </c>
      <c r="C21" s="14" t="s">
        <v>15</v>
      </c>
      <c r="D21" s="169" t="s">
        <v>15</v>
      </c>
      <c r="E21" s="14"/>
      <c r="F21" s="169" t="s">
        <v>15</v>
      </c>
      <c r="G21" s="14"/>
      <c r="H21" s="169" t="s">
        <v>15</v>
      </c>
      <c r="I21" s="14"/>
      <c r="J21" s="169" t="s">
        <v>15</v>
      </c>
      <c r="K21" s="14"/>
      <c r="L21" s="89"/>
    </row>
    <row r="22" spans="1:16" s="9" customFormat="1" ht="46.5" customHeight="1">
      <c r="A22" s="166" t="s">
        <v>187</v>
      </c>
      <c r="B22" s="8" t="s">
        <v>15</v>
      </c>
      <c r="C22" s="8" t="s">
        <v>15</v>
      </c>
      <c r="D22" s="7">
        <v>1</v>
      </c>
      <c r="E22" s="8"/>
      <c r="F22" s="7">
        <v>1</v>
      </c>
      <c r="G22" s="8">
        <v>0</v>
      </c>
      <c r="H22" s="7">
        <v>1</v>
      </c>
      <c r="I22" s="8">
        <v>0</v>
      </c>
      <c r="J22" s="7">
        <v>1</v>
      </c>
      <c r="K22" s="8">
        <v>0</v>
      </c>
      <c r="L22" s="87" t="s">
        <v>226</v>
      </c>
    </row>
    <row r="23" spans="1:16">
      <c r="A23" s="167" t="s">
        <v>10</v>
      </c>
      <c r="B23" s="18" t="s">
        <v>15</v>
      </c>
      <c r="C23" s="18" t="s">
        <v>15</v>
      </c>
      <c r="D23" s="168" t="s">
        <v>15</v>
      </c>
      <c r="E23" s="18">
        <f t="shared" ref="E23" si="0">E24+E25+E26+E27</f>
        <v>0</v>
      </c>
      <c r="F23" s="168" t="s">
        <v>15</v>
      </c>
      <c r="G23" s="18">
        <f t="shared" ref="G23" si="1">G24+G25+G26+G27</f>
        <v>0</v>
      </c>
      <c r="H23" s="168" t="s">
        <v>15</v>
      </c>
      <c r="I23" s="18">
        <f t="shared" ref="I23" si="2">I24+I25+I26+I27</f>
        <v>0</v>
      </c>
      <c r="J23" s="168" t="s">
        <v>15</v>
      </c>
      <c r="K23" s="18">
        <f t="shared" ref="K23" si="3">K24+K25+K26+K27</f>
        <v>0</v>
      </c>
      <c r="L23" s="88"/>
    </row>
    <row r="24" spans="1:16">
      <c r="A24" s="167" t="s">
        <v>11</v>
      </c>
      <c r="B24" s="18" t="s">
        <v>15</v>
      </c>
      <c r="C24" s="18" t="s">
        <v>15</v>
      </c>
      <c r="D24" s="168" t="s">
        <v>15</v>
      </c>
      <c r="E24" s="18">
        <v>0</v>
      </c>
      <c r="F24" s="168" t="s">
        <v>15</v>
      </c>
      <c r="G24" s="18">
        <v>0</v>
      </c>
      <c r="H24" s="168" t="s">
        <v>15</v>
      </c>
      <c r="I24" s="18">
        <v>0</v>
      </c>
      <c r="J24" s="168" t="s">
        <v>15</v>
      </c>
      <c r="K24" s="18">
        <v>0</v>
      </c>
      <c r="L24" s="88"/>
    </row>
    <row r="25" spans="1:16">
      <c r="A25" s="167" t="s">
        <v>12</v>
      </c>
      <c r="B25" s="14" t="s">
        <v>15</v>
      </c>
      <c r="C25" s="14" t="s">
        <v>15</v>
      </c>
      <c r="D25" s="169" t="s">
        <v>15</v>
      </c>
      <c r="E25" s="18">
        <v>0</v>
      </c>
      <c r="F25" s="169" t="s">
        <v>15</v>
      </c>
      <c r="G25" s="18">
        <v>0</v>
      </c>
      <c r="H25" s="169" t="s">
        <v>15</v>
      </c>
      <c r="I25" s="18">
        <v>0</v>
      </c>
      <c r="J25" s="169" t="s">
        <v>15</v>
      </c>
      <c r="K25" s="18">
        <v>0</v>
      </c>
      <c r="L25" s="88"/>
    </row>
    <row r="26" spans="1:16">
      <c r="A26" s="167" t="s">
        <v>13</v>
      </c>
      <c r="B26" s="14" t="s">
        <v>15</v>
      </c>
      <c r="C26" s="14" t="s">
        <v>15</v>
      </c>
      <c r="D26" s="169" t="s">
        <v>15</v>
      </c>
      <c r="E26" s="18">
        <v>0</v>
      </c>
      <c r="F26" s="169" t="s">
        <v>15</v>
      </c>
      <c r="G26" s="18">
        <v>0</v>
      </c>
      <c r="H26" s="169" t="s">
        <v>15</v>
      </c>
      <c r="I26" s="18">
        <v>0</v>
      </c>
      <c r="J26" s="169" t="s">
        <v>15</v>
      </c>
      <c r="K26" s="18">
        <v>0</v>
      </c>
      <c r="L26" s="88"/>
    </row>
    <row r="27" spans="1:16">
      <c r="A27" s="167" t="s">
        <v>14</v>
      </c>
      <c r="B27" s="14" t="s">
        <v>15</v>
      </c>
      <c r="C27" s="14" t="s">
        <v>15</v>
      </c>
      <c r="D27" s="169" t="s">
        <v>15</v>
      </c>
      <c r="E27" s="18">
        <v>0</v>
      </c>
      <c r="F27" s="169" t="s">
        <v>15</v>
      </c>
      <c r="G27" s="18">
        <v>0</v>
      </c>
      <c r="H27" s="169" t="s">
        <v>15</v>
      </c>
      <c r="I27" s="18">
        <v>0</v>
      </c>
      <c r="J27" s="169" t="s">
        <v>15</v>
      </c>
      <c r="K27" s="18">
        <v>0</v>
      </c>
      <c r="L27" s="89"/>
    </row>
    <row r="28" spans="1:16" ht="60">
      <c r="A28" s="170" t="s">
        <v>51</v>
      </c>
      <c r="B28" s="8" t="s">
        <v>15</v>
      </c>
      <c r="C28" s="8" t="s">
        <v>15</v>
      </c>
      <c r="D28" s="7">
        <v>125</v>
      </c>
      <c r="E28" s="8">
        <f>E29/D28</f>
        <v>4</v>
      </c>
      <c r="F28" s="7">
        <v>130</v>
      </c>
      <c r="G28" s="8">
        <f>G29/F28</f>
        <v>2.2307692307692308</v>
      </c>
      <c r="H28" s="7">
        <v>0</v>
      </c>
      <c r="I28" s="8"/>
      <c r="J28" s="7">
        <v>0</v>
      </c>
      <c r="K28" s="8"/>
      <c r="L28" s="98" t="s">
        <v>295</v>
      </c>
    </row>
    <row r="29" spans="1:16">
      <c r="A29" s="167" t="s">
        <v>10</v>
      </c>
      <c r="B29" s="18" t="s">
        <v>15</v>
      </c>
      <c r="C29" s="18" t="s">
        <v>15</v>
      </c>
      <c r="D29" s="168" t="s">
        <v>15</v>
      </c>
      <c r="E29" s="18">
        <f>E30+E31+E32+E33</f>
        <v>500</v>
      </c>
      <c r="F29" s="168" t="s">
        <v>15</v>
      </c>
      <c r="G29" s="18">
        <f>G30+G31+G32+G33</f>
        <v>290</v>
      </c>
      <c r="H29" s="168" t="s">
        <v>15</v>
      </c>
      <c r="I29" s="18">
        <f>I30+I31+I32+I33</f>
        <v>0</v>
      </c>
      <c r="J29" s="168" t="s">
        <v>15</v>
      </c>
      <c r="K29" s="18">
        <f>K30+K31+K32+K33</f>
        <v>0</v>
      </c>
      <c r="L29" s="99"/>
      <c r="N29" s="93"/>
      <c r="O29" s="93"/>
      <c r="P29" s="93"/>
    </row>
    <row r="30" spans="1:16">
      <c r="A30" s="167" t="s">
        <v>11</v>
      </c>
      <c r="B30" s="18" t="s">
        <v>15</v>
      </c>
      <c r="C30" s="18" t="s">
        <v>15</v>
      </c>
      <c r="D30" s="168" t="s">
        <v>15</v>
      </c>
      <c r="E30" s="18">
        <v>500</v>
      </c>
      <c r="F30" s="168" t="s">
        <v>15</v>
      </c>
      <c r="G30" s="18">
        <v>290</v>
      </c>
      <c r="H30" s="168" t="s">
        <v>15</v>
      </c>
      <c r="I30" s="18">
        <v>0</v>
      </c>
      <c r="J30" s="168" t="s">
        <v>15</v>
      </c>
      <c r="K30" s="18">
        <v>0</v>
      </c>
      <c r="L30" s="99"/>
    </row>
    <row r="31" spans="1:16">
      <c r="A31" s="167" t="s">
        <v>12</v>
      </c>
      <c r="B31" s="14" t="s">
        <v>15</v>
      </c>
      <c r="C31" s="14" t="s">
        <v>15</v>
      </c>
      <c r="D31" s="169" t="s">
        <v>15</v>
      </c>
      <c r="E31" s="18">
        <v>0</v>
      </c>
      <c r="F31" s="169" t="s">
        <v>15</v>
      </c>
      <c r="G31" s="18">
        <v>0</v>
      </c>
      <c r="H31" s="169" t="s">
        <v>15</v>
      </c>
      <c r="I31" s="18">
        <v>0</v>
      </c>
      <c r="J31" s="169" t="s">
        <v>15</v>
      </c>
      <c r="K31" s="18">
        <v>0</v>
      </c>
      <c r="L31" s="99"/>
    </row>
    <row r="32" spans="1:16">
      <c r="A32" s="167" t="s">
        <v>13</v>
      </c>
      <c r="B32" s="14" t="s">
        <v>15</v>
      </c>
      <c r="C32" s="14" t="s">
        <v>15</v>
      </c>
      <c r="D32" s="169" t="s">
        <v>15</v>
      </c>
      <c r="E32" s="18">
        <v>0</v>
      </c>
      <c r="F32" s="169" t="s">
        <v>15</v>
      </c>
      <c r="G32" s="18">
        <v>0</v>
      </c>
      <c r="H32" s="169" t="s">
        <v>15</v>
      </c>
      <c r="I32" s="18">
        <v>0</v>
      </c>
      <c r="J32" s="169" t="s">
        <v>15</v>
      </c>
      <c r="K32" s="18">
        <v>0</v>
      </c>
      <c r="L32" s="99"/>
    </row>
    <row r="33" spans="1:14" ht="10.5" customHeight="1">
      <c r="A33" s="171" t="s">
        <v>14</v>
      </c>
      <c r="B33" s="14" t="s">
        <v>15</v>
      </c>
      <c r="C33" s="14" t="s">
        <v>15</v>
      </c>
      <c r="D33" s="169" t="s">
        <v>15</v>
      </c>
      <c r="E33" s="18">
        <v>0</v>
      </c>
      <c r="F33" s="169" t="s">
        <v>15</v>
      </c>
      <c r="G33" s="18">
        <v>0</v>
      </c>
      <c r="H33" s="169" t="s">
        <v>15</v>
      </c>
      <c r="I33" s="18">
        <v>0</v>
      </c>
      <c r="J33" s="169" t="s">
        <v>15</v>
      </c>
      <c r="K33" s="18">
        <v>0</v>
      </c>
      <c r="L33" s="100"/>
    </row>
    <row r="34" spans="1:14" ht="48">
      <c r="A34" s="170" t="s">
        <v>52</v>
      </c>
      <c r="B34" s="8" t="s">
        <v>15</v>
      </c>
      <c r="C34" s="8" t="s">
        <v>15</v>
      </c>
      <c r="D34" s="7">
        <v>1000</v>
      </c>
      <c r="E34" s="8">
        <f>E35/D34</f>
        <v>0.4</v>
      </c>
      <c r="F34" s="7">
        <v>1061</v>
      </c>
      <c r="G34" s="8">
        <f>G35/F34</f>
        <v>0.3770028275212064</v>
      </c>
      <c r="H34" s="7">
        <v>0</v>
      </c>
      <c r="I34" s="8"/>
      <c r="J34" s="7">
        <v>0</v>
      </c>
      <c r="K34" s="8"/>
      <c r="L34" s="98" t="s">
        <v>235</v>
      </c>
    </row>
    <row r="35" spans="1:14">
      <c r="A35" s="167" t="s">
        <v>10</v>
      </c>
      <c r="B35" s="18" t="s">
        <v>15</v>
      </c>
      <c r="C35" s="18" t="s">
        <v>15</v>
      </c>
      <c r="D35" s="168" t="s">
        <v>15</v>
      </c>
      <c r="E35" s="18">
        <f>E36+E37+E38+E39</f>
        <v>400</v>
      </c>
      <c r="F35" s="168" t="s">
        <v>15</v>
      </c>
      <c r="G35" s="18">
        <f>G36+G37+G38+G39</f>
        <v>400</v>
      </c>
      <c r="H35" s="168" t="s">
        <v>15</v>
      </c>
      <c r="I35" s="18">
        <f>I36+I37+I38+I39</f>
        <v>0</v>
      </c>
      <c r="J35" s="168" t="s">
        <v>15</v>
      </c>
      <c r="K35" s="18">
        <f>K36+K37+K38+K39</f>
        <v>0</v>
      </c>
      <c r="L35" s="99"/>
    </row>
    <row r="36" spans="1:14">
      <c r="A36" s="167" t="s">
        <v>11</v>
      </c>
      <c r="B36" s="18" t="s">
        <v>15</v>
      </c>
      <c r="C36" s="18" t="s">
        <v>15</v>
      </c>
      <c r="D36" s="168" t="s">
        <v>15</v>
      </c>
      <c r="E36" s="18">
        <v>400</v>
      </c>
      <c r="F36" s="168" t="s">
        <v>15</v>
      </c>
      <c r="G36" s="18">
        <v>400</v>
      </c>
      <c r="H36" s="168" t="s">
        <v>15</v>
      </c>
      <c r="I36" s="18">
        <f>-L333</f>
        <v>0</v>
      </c>
      <c r="J36" s="168" t="s">
        <v>15</v>
      </c>
      <c r="K36" s="18">
        <v>0</v>
      </c>
      <c r="L36" s="99"/>
    </row>
    <row r="37" spans="1:14">
      <c r="A37" s="167" t="s">
        <v>12</v>
      </c>
      <c r="B37" s="14" t="s">
        <v>15</v>
      </c>
      <c r="C37" s="14" t="s">
        <v>15</v>
      </c>
      <c r="D37" s="169" t="s">
        <v>15</v>
      </c>
      <c r="E37" s="18">
        <v>0</v>
      </c>
      <c r="F37" s="169" t="s">
        <v>15</v>
      </c>
      <c r="G37" s="18">
        <v>0</v>
      </c>
      <c r="H37" s="169" t="s">
        <v>15</v>
      </c>
      <c r="I37" s="18">
        <v>0</v>
      </c>
      <c r="J37" s="169" t="s">
        <v>15</v>
      </c>
      <c r="K37" s="18">
        <v>0</v>
      </c>
      <c r="L37" s="99"/>
    </row>
    <row r="38" spans="1:14">
      <c r="A38" s="167" t="s">
        <v>13</v>
      </c>
      <c r="B38" s="14" t="s">
        <v>15</v>
      </c>
      <c r="C38" s="14" t="s">
        <v>15</v>
      </c>
      <c r="D38" s="169" t="s">
        <v>15</v>
      </c>
      <c r="E38" s="18">
        <v>0</v>
      </c>
      <c r="F38" s="169" t="s">
        <v>15</v>
      </c>
      <c r="G38" s="18">
        <v>0</v>
      </c>
      <c r="H38" s="169" t="s">
        <v>15</v>
      </c>
      <c r="I38" s="18">
        <v>0</v>
      </c>
      <c r="J38" s="169" t="s">
        <v>15</v>
      </c>
      <c r="K38" s="18">
        <v>0</v>
      </c>
      <c r="L38" s="99"/>
    </row>
    <row r="39" spans="1:14" ht="15" customHeight="1">
      <c r="A39" s="171" t="s">
        <v>14</v>
      </c>
      <c r="B39" s="14" t="s">
        <v>15</v>
      </c>
      <c r="C39" s="14" t="s">
        <v>15</v>
      </c>
      <c r="D39" s="169" t="s">
        <v>15</v>
      </c>
      <c r="E39" s="18">
        <v>0</v>
      </c>
      <c r="F39" s="169" t="s">
        <v>15</v>
      </c>
      <c r="G39" s="18">
        <v>0</v>
      </c>
      <c r="H39" s="169" t="s">
        <v>15</v>
      </c>
      <c r="I39" s="18">
        <v>0</v>
      </c>
      <c r="J39" s="169" t="s">
        <v>15</v>
      </c>
      <c r="K39" s="18">
        <v>0</v>
      </c>
      <c r="L39" s="100"/>
    </row>
    <row r="40" spans="1:14" ht="48" customHeight="1">
      <c r="A40" s="170" t="s">
        <v>53</v>
      </c>
      <c r="B40" s="8" t="s">
        <v>15</v>
      </c>
      <c r="C40" s="8" t="s">
        <v>15</v>
      </c>
      <c r="D40" s="7">
        <v>28</v>
      </c>
      <c r="E40" s="8">
        <f>E41/D40</f>
        <v>25</v>
      </c>
      <c r="F40" s="7">
        <v>40</v>
      </c>
      <c r="G40" s="8">
        <f>G41/F40</f>
        <v>7.5</v>
      </c>
      <c r="H40" s="7">
        <v>0</v>
      </c>
      <c r="I40" s="8"/>
      <c r="J40" s="7">
        <v>0</v>
      </c>
      <c r="K40" s="8"/>
      <c r="L40" s="98" t="s">
        <v>296</v>
      </c>
    </row>
    <row r="41" spans="1:14">
      <c r="A41" s="167" t="s">
        <v>10</v>
      </c>
      <c r="B41" s="18" t="s">
        <v>15</v>
      </c>
      <c r="C41" s="18" t="s">
        <v>15</v>
      </c>
      <c r="D41" s="168" t="s">
        <v>15</v>
      </c>
      <c r="E41" s="18">
        <f>E42+E43+E44+E45</f>
        <v>700</v>
      </c>
      <c r="F41" s="168" t="s">
        <v>15</v>
      </c>
      <c r="G41" s="18">
        <f>G42+G43+G44+G45</f>
        <v>300</v>
      </c>
      <c r="H41" s="168" t="s">
        <v>15</v>
      </c>
      <c r="I41" s="18">
        <f>I42+I43+I44+I45</f>
        <v>0</v>
      </c>
      <c r="J41" s="168" t="s">
        <v>15</v>
      </c>
      <c r="K41" s="18">
        <f>K42+K43+K44+K45</f>
        <v>0</v>
      </c>
      <c r="L41" s="99"/>
    </row>
    <row r="42" spans="1:14">
      <c r="A42" s="167" t="s">
        <v>11</v>
      </c>
      <c r="B42" s="18" t="s">
        <v>15</v>
      </c>
      <c r="C42" s="18" t="s">
        <v>15</v>
      </c>
      <c r="D42" s="168" t="s">
        <v>15</v>
      </c>
      <c r="E42" s="18">
        <v>700</v>
      </c>
      <c r="F42" s="168" t="s">
        <v>15</v>
      </c>
      <c r="G42" s="18">
        <v>300</v>
      </c>
      <c r="H42" s="168" t="s">
        <v>15</v>
      </c>
      <c r="I42" s="18">
        <v>0</v>
      </c>
      <c r="J42" s="168"/>
      <c r="K42" s="18">
        <v>0</v>
      </c>
      <c r="L42" s="99"/>
    </row>
    <row r="43" spans="1:14">
      <c r="A43" s="167" t="s">
        <v>12</v>
      </c>
      <c r="B43" s="14" t="s">
        <v>15</v>
      </c>
      <c r="C43" s="14" t="s">
        <v>15</v>
      </c>
      <c r="D43" s="169" t="s">
        <v>15</v>
      </c>
      <c r="E43" s="18">
        <v>0</v>
      </c>
      <c r="F43" s="169" t="s">
        <v>15</v>
      </c>
      <c r="G43" s="18">
        <v>0</v>
      </c>
      <c r="H43" s="169" t="s">
        <v>15</v>
      </c>
      <c r="I43" s="18">
        <v>0</v>
      </c>
      <c r="J43" s="169" t="s">
        <v>15</v>
      </c>
      <c r="K43" s="18">
        <v>0</v>
      </c>
      <c r="L43" s="99"/>
    </row>
    <row r="44" spans="1:14">
      <c r="A44" s="167" t="s">
        <v>13</v>
      </c>
      <c r="B44" s="14" t="s">
        <v>15</v>
      </c>
      <c r="C44" s="14" t="s">
        <v>15</v>
      </c>
      <c r="D44" s="169" t="s">
        <v>15</v>
      </c>
      <c r="E44" s="18">
        <v>0</v>
      </c>
      <c r="F44" s="169" t="s">
        <v>15</v>
      </c>
      <c r="G44" s="18">
        <v>0</v>
      </c>
      <c r="H44" s="169" t="s">
        <v>15</v>
      </c>
      <c r="I44" s="18">
        <v>0</v>
      </c>
      <c r="J44" s="169" t="s">
        <v>15</v>
      </c>
      <c r="K44" s="18">
        <v>0</v>
      </c>
      <c r="L44" s="99"/>
    </row>
    <row r="45" spans="1:14" ht="10.5" customHeight="1">
      <c r="A45" s="171" t="s">
        <v>14</v>
      </c>
      <c r="B45" s="14" t="s">
        <v>15</v>
      </c>
      <c r="C45" s="14" t="s">
        <v>15</v>
      </c>
      <c r="D45" s="169" t="s">
        <v>15</v>
      </c>
      <c r="E45" s="18">
        <v>0</v>
      </c>
      <c r="F45" s="169" t="s">
        <v>15</v>
      </c>
      <c r="G45" s="18">
        <v>0</v>
      </c>
      <c r="H45" s="169" t="s">
        <v>15</v>
      </c>
      <c r="I45" s="18">
        <v>0</v>
      </c>
      <c r="J45" s="169" t="s">
        <v>15</v>
      </c>
      <c r="K45" s="18">
        <v>0</v>
      </c>
      <c r="L45" s="100"/>
      <c r="N45" s="22"/>
    </row>
    <row r="46" spans="1:14" s="9" customFormat="1" ht="24.75" customHeight="1">
      <c r="A46" s="166" t="s">
        <v>54</v>
      </c>
      <c r="B46" s="8" t="s">
        <v>15</v>
      </c>
      <c r="C46" s="8" t="s">
        <v>15</v>
      </c>
      <c r="D46" s="7">
        <v>260</v>
      </c>
      <c r="E46" s="8">
        <v>0</v>
      </c>
      <c r="F46" s="7">
        <v>273</v>
      </c>
      <c r="G46" s="8">
        <v>0</v>
      </c>
      <c r="H46" s="7">
        <v>4</v>
      </c>
      <c r="I46" s="8">
        <v>0</v>
      </c>
      <c r="J46" s="7">
        <v>4</v>
      </c>
      <c r="K46" s="8">
        <v>0</v>
      </c>
      <c r="L46" s="87" t="s">
        <v>259</v>
      </c>
      <c r="N46" s="22"/>
    </row>
    <row r="47" spans="1:14">
      <c r="A47" s="167" t="s">
        <v>10</v>
      </c>
      <c r="B47" s="18" t="s">
        <v>15</v>
      </c>
      <c r="C47" s="18" t="s">
        <v>15</v>
      </c>
      <c r="D47" s="168" t="s">
        <v>15</v>
      </c>
      <c r="E47" s="18">
        <f t="shared" ref="E47" si="4">E48+E49+E50+E51</f>
        <v>0</v>
      </c>
      <c r="F47" s="168" t="s">
        <v>15</v>
      </c>
      <c r="G47" s="18">
        <f t="shared" ref="G47" si="5">G48+G49+G50+G51</f>
        <v>0</v>
      </c>
      <c r="H47" s="168" t="s">
        <v>15</v>
      </c>
      <c r="I47" s="18">
        <f t="shared" ref="I47" si="6">I48+I49+I50+I51</f>
        <v>0</v>
      </c>
      <c r="J47" s="168" t="s">
        <v>15</v>
      </c>
      <c r="K47" s="18">
        <f t="shared" ref="K47" si="7">K48+K49+K50+K51</f>
        <v>0</v>
      </c>
      <c r="L47" s="99"/>
      <c r="N47" s="22"/>
    </row>
    <row r="48" spans="1:14">
      <c r="A48" s="167" t="s">
        <v>11</v>
      </c>
      <c r="B48" s="18" t="s">
        <v>15</v>
      </c>
      <c r="C48" s="18" t="s">
        <v>15</v>
      </c>
      <c r="D48" s="168" t="s">
        <v>15</v>
      </c>
      <c r="E48" s="18">
        <v>0</v>
      </c>
      <c r="F48" s="168" t="s">
        <v>15</v>
      </c>
      <c r="G48" s="18">
        <v>0</v>
      </c>
      <c r="H48" s="168" t="s">
        <v>15</v>
      </c>
      <c r="I48" s="18">
        <v>0</v>
      </c>
      <c r="J48" s="168" t="s">
        <v>15</v>
      </c>
      <c r="K48" s="18">
        <v>0</v>
      </c>
      <c r="L48" s="99"/>
    </row>
    <row r="49" spans="1:17">
      <c r="A49" s="167" t="s">
        <v>12</v>
      </c>
      <c r="B49" s="18" t="s">
        <v>15</v>
      </c>
      <c r="C49" s="18" t="s">
        <v>15</v>
      </c>
      <c r="D49" s="168" t="s">
        <v>15</v>
      </c>
      <c r="E49" s="18"/>
      <c r="F49" s="168" t="s">
        <v>15</v>
      </c>
      <c r="G49" s="18"/>
      <c r="H49" s="168" t="s">
        <v>15</v>
      </c>
      <c r="I49" s="18"/>
      <c r="J49" s="168" t="s">
        <v>15</v>
      </c>
      <c r="K49" s="18"/>
      <c r="L49" s="99"/>
    </row>
    <row r="50" spans="1:17">
      <c r="A50" s="167" t="s">
        <v>13</v>
      </c>
      <c r="B50" s="14" t="s">
        <v>15</v>
      </c>
      <c r="C50" s="14" t="s">
        <v>15</v>
      </c>
      <c r="D50" s="169" t="s">
        <v>15</v>
      </c>
      <c r="E50" s="14"/>
      <c r="F50" s="169" t="s">
        <v>15</v>
      </c>
      <c r="G50" s="14"/>
      <c r="H50" s="169" t="s">
        <v>15</v>
      </c>
      <c r="I50" s="14"/>
      <c r="J50" s="169" t="s">
        <v>15</v>
      </c>
      <c r="K50" s="14"/>
      <c r="L50" s="99"/>
    </row>
    <row r="51" spans="1:17">
      <c r="A51" s="167" t="s">
        <v>14</v>
      </c>
      <c r="B51" s="14" t="s">
        <v>15</v>
      </c>
      <c r="C51" s="14" t="s">
        <v>15</v>
      </c>
      <c r="D51" s="169" t="s">
        <v>15</v>
      </c>
      <c r="E51" s="14"/>
      <c r="F51" s="169" t="s">
        <v>15</v>
      </c>
      <c r="G51" s="14"/>
      <c r="H51" s="169" t="s">
        <v>15</v>
      </c>
      <c r="I51" s="14"/>
      <c r="J51" s="169" t="s">
        <v>15</v>
      </c>
      <c r="K51" s="14"/>
      <c r="L51" s="100"/>
    </row>
    <row r="52" spans="1:17" s="4" customFormat="1" ht="88.5" customHeight="1">
      <c r="A52" s="166" t="s">
        <v>55</v>
      </c>
      <c r="B52" s="8" t="s">
        <v>15</v>
      </c>
      <c r="C52" s="8" t="s">
        <v>15</v>
      </c>
      <c r="D52" s="7">
        <v>160</v>
      </c>
      <c r="E52" s="8" t="s">
        <v>211</v>
      </c>
      <c r="F52" s="7">
        <v>111</v>
      </c>
      <c r="G52" s="8">
        <f>G53/F52</f>
        <v>12.388612612612611</v>
      </c>
      <c r="H52" s="7"/>
      <c r="I52" s="8"/>
      <c r="J52" s="7"/>
      <c r="K52" s="8"/>
      <c r="L52" s="98" t="s">
        <v>266</v>
      </c>
    </row>
    <row r="53" spans="1:17">
      <c r="A53" s="167" t="s">
        <v>10</v>
      </c>
      <c r="B53" s="18" t="s">
        <v>15</v>
      </c>
      <c r="C53" s="18" t="s">
        <v>15</v>
      </c>
      <c r="D53" s="168" t="s">
        <v>15</v>
      </c>
      <c r="E53" s="18">
        <f>E54+E55+E56+E57</f>
        <v>1375.1</v>
      </c>
      <c r="F53" s="168" t="s">
        <v>15</v>
      </c>
      <c r="G53" s="18">
        <f>G54+G55+G56+G57</f>
        <v>1375.136</v>
      </c>
      <c r="H53" s="168" t="s">
        <v>15</v>
      </c>
      <c r="I53" s="18">
        <f>I54+I55+I56+I57</f>
        <v>0</v>
      </c>
      <c r="J53" s="168" t="s">
        <v>15</v>
      </c>
      <c r="K53" s="18">
        <f>K54+K55+K56+K57</f>
        <v>0</v>
      </c>
      <c r="L53" s="99"/>
    </row>
    <row r="54" spans="1:17">
      <c r="A54" s="167" t="s">
        <v>11</v>
      </c>
      <c r="B54" s="18" t="s">
        <v>15</v>
      </c>
      <c r="C54" s="18" t="s">
        <v>15</v>
      </c>
      <c r="D54" s="168" t="s">
        <v>15</v>
      </c>
      <c r="E54" s="18">
        <v>1375.1</v>
      </c>
      <c r="F54" s="168" t="s">
        <v>15</v>
      </c>
      <c r="G54" s="76">
        <v>1375.136</v>
      </c>
      <c r="H54" s="168" t="s">
        <v>15</v>
      </c>
      <c r="I54" s="18">
        <v>0</v>
      </c>
      <c r="J54" s="168" t="s">
        <v>15</v>
      </c>
      <c r="K54" s="18">
        <v>0</v>
      </c>
      <c r="L54" s="99"/>
    </row>
    <row r="55" spans="1:17">
      <c r="A55" s="167" t="s">
        <v>12</v>
      </c>
      <c r="B55" s="14" t="s">
        <v>15</v>
      </c>
      <c r="C55" s="14" t="s">
        <v>15</v>
      </c>
      <c r="D55" s="169" t="s">
        <v>15</v>
      </c>
      <c r="E55" s="14"/>
      <c r="F55" s="169" t="s">
        <v>15</v>
      </c>
      <c r="G55" s="14"/>
      <c r="H55" s="169" t="s">
        <v>15</v>
      </c>
      <c r="I55" s="14"/>
      <c r="J55" s="169" t="s">
        <v>15</v>
      </c>
      <c r="K55" s="14"/>
      <c r="L55" s="99"/>
    </row>
    <row r="56" spans="1:17">
      <c r="A56" s="167" t="s">
        <v>13</v>
      </c>
      <c r="B56" s="14" t="s">
        <v>15</v>
      </c>
      <c r="C56" s="14" t="s">
        <v>15</v>
      </c>
      <c r="D56" s="169" t="s">
        <v>15</v>
      </c>
      <c r="E56" s="14"/>
      <c r="F56" s="169" t="s">
        <v>15</v>
      </c>
      <c r="G56" s="14"/>
      <c r="H56" s="169" t="s">
        <v>15</v>
      </c>
      <c r="I56" s="14"/>
      <c r="J56" s="169" t="s">
        <v>15</v>
      </c>
      <c r="K56" s="14"/>
      <c r="L56" s="99"/>
    </row>
    <row r="57" spans="1:17" ht="13.5" customHeight="1">
      <c r="A57" s="171" t="s">
        <v>14</v>
      </c>
      <c r="B57" s="14" t="s">
        <v>15</v>
      </c>
      <c r="C57" s="14" t="s">
        <v>15</v>
      </c>
      <c r="D57" s="169" t="s">
        <v>15</v>
      </c>
      <c r="E57" s="14"/>
      <c r="F57" s="169" t="s">
        <v>15</v>
      </c>
      <c r="G57" s="14"/>
      <c r="H57" s="169" t="s">
        <v>15</v>
      </c>
      <c r="I57" s="14"/>
      <c r="J57" s="169" t="s">
        <v>15</v>
      </c>
      <c r="K57" s="14"/>
      <c r="L57" s="100"/>
    </row>
    <row r="58" spans="1:17" s="4" customFormat="1" ht="88.5" customHeight="1">
      <c r="A58" s="166" t="s">
        <v>56</v>
      </c>
      <c r="B58" s="172" t="s">
        <v>15</v>
      </c>
      <c r="C58" s="8" t="s">
        <v>15</v>
      </c>
      <c r="D58" s="7">
        <v>189</v>
      </c>
      <c r="E58" s="78">
        <f>E59/D58</f>
        <v>29.391005291005289</v>
      </c>
      <c r="F58" s="7">
        <v>210</v>
      </c>
      <c r="G58" s="8">
        <f>G59/F58</f>
        <v>29.222476190476193</v>
      </c>
      <c r="H58" s="7">
        <v>18</v>
      </c>
      <c r="I58" s="8">
        <f>I59/H58</f>
        <v>29.002777777777776</v>
      </c>
      <c r="J58" s="7">
        <v>40</v>
      </c>
      <c r="K58" s="8">
        <f>K59/J58</f>
        <v>26.208999999999996</v>
      </c>
      <c r="L58" s="87" t="s">
        <v>282</v>
      </c>
    </row>
    <row r="59" spans="1:17">
      <c r="A59" s="167" t="s">
        <v>10</v>
      </c>
      <c r="B59" s="60" t="s">
        <v>15</v>
      </c>
      <c r="C59" s="18" t="s">
        <v>15</v>
      </c>
      <c r="D59" s="168" t="s">
        <v>15</v>
      </c>
      <c r="E59" s="18">
        <f>E60+E61+E62+E63</f>
        <v>5554.9</v>
      </c>
      <c r="F59" s="168" t="s">
        <v>15</v>
      </c>
      <c r="G59" s="18">
        <v>6136.72</v>
      </c>
      <c r="H59" s="168" t="s">
        <v>15</v>
      </c>
      <c r="I59" s="18">
        <f>I60+I61+I62+I63</f>
        <v>522.04999999999995</v>
      </c>
      <c r="J59" s="168" t="s">
        <v>15</v>
      </c>
      <c r="K59" s="18">
        <f>K60+K61+K62+K63</f>
        <v>1048.3599999999999</v>
      </c>
      <c r="L59" s="99"/>
    </row>
    <row r="60" spans="1:17">
      <c r="A60" s="167" t="s">
        <v>11</v>
      </c>
      <c r="B60" s="60" t="s">
        <v>15</v>
      </c>
      <c r="C60" s="18" t="s">
        <v>15</v>
      </c>
      <c r="D60" s="168" t="s">
        <v>15</v>
      </c>
      <c r="E60" s="18">
        <v>5554.9</v>
      </c>
      <c r="F60" s="168" t="s">
        <v>15</v>
      </c>
      <c r="G60" s="76">
        <v>6136.82</v>
      </c>
      <c r="H60" s="168" t="s">
        <v>15</v>
      </c>
      <c r="I60" s="18">
        <v>522.04999999999995</v>
      </c>
      <c r="J60" s="168" t="s">
        <v>15</v>
      </c>
      <c r="K60" s="18">
        <v>1048.3599999999999</v>
      </c>
      <c r="L60" s="99"/>
      <c r="N60" s="56"/>
      <c r="O60" s="56"/>
      <c r="P60" s="56"/>
      <c r="Q60" s="56"/>
    </row>
    <row r="61" spans="1:17">
      <c r="A61" s="167" t="s">
        <v>12</v>
      </c>
      <c r="B61" s="14" t="s">
        <v>15</v>
      </c>
      <c r="C61" s="18" t="s">
        <v>15</v>
      </c>
      <c r="D61" s="168" t="s">
        <v>15</v>
      </c>
      <c r="E61" s="18"/>
      <c r="F61" s="168" t="s">
        <v>15</v>
      </c>
      <c r="G61" s="18"/>
      <c r="H61" s="168" t="s">
        <v>15</v>
      </c>
      <c r="I61" s="18"/>
      <c r="J61" s="168" t="s">
        <v>15</v>
      </c>
      <c r="K61" s="18"/>
      <c r="L61" s="99"/>
      <c r="N61" s="56"/>
      <c r="O61" s="56"/>
      <c r="P61" s="56"/>
      <c r="Q61" s="56"/>
    </row>
    <row r="62" spans="1:17">
      <c r="A62" s="167" t="s">
        <v>13</v>
      </c>
      <c r="B62" s="14" t="s">
        <v>15</v>
      </c>
      <c r="C62" s="14" t="s">
        <v>15</v>
      </c>
      <c r="D62" s="169" t="s">
        <v>15</v>
      </c>
      <c r="E62" s="14"/>
      <c r="F62" s="169" t="s">
        <v>15</v>
      </c>
      <c r="G62" s="14"/>
      <c r="H62" s="169" t="s">
        <v>15</v>
      </c>
      <c r="I62" s="14"/>
      <c r="J62" s="169" t="s">
        <v>15</v>
      </c>
      <c r="K62" s="14"/>
      <c r="L62" s="99"/>
      <c r="N62" s="93"/>
      <c r="O62" s="93"/>
      <c r="P62" s="93"/>
      <c r="Q62" s="93"/>
    </row>
    <row r="63" spans="1:17">
      <c r="A63" s="167" t="s">
        <v>14</v>
      </c>
      <c r="B63" s="14" t="s">
        <v>15</v>
      </c>
      <c r="C63" s="14" t="s">
        <v>15</v>
      </c>
      <c r="D63" s="169" t="s">
        <v>15</v>
      </c>
      <c r="E63" s="14"/>
      <c r="F63" s="169" t="s">
        <v>15</v>
      </c>
      <c r="G63" s="14"/>
      <c r="H63" s="169" t="s">
        <v>15</v>
      </c>
      <c r="I63" s="14"/>
      <c r="J63" s="169" t="s">
        <v>15</v>
      </c>
      <c r="K63" s="14"/>
      <c r="L63" s="100"/>
    </row>
    <row r="64" spans="1:17" s="4" customFormat="1" ht="36" customHeight="1">
      <c r="A64" s="166" t="s">
        <v>97</v>
      </c>
      <c r="B64" s="172" t="s">
        <v>15</v>
      </c>
      <c r="C64" s="8" t="s">
        <v>15</v>
      </c>
      <c r="D64" s="7">
        <v>41</v>
      </c>
      <c r="E64" s="8">
        <f>E65/D64</f>
        <v>6.4390243902439028</v>
      </c>
      <c r="F64" s="7">
        <v>41</v>
      </c>
      <c r="G64" s="8">
        <f>G65/F64</f>
        <v>6.4390243902439028</v>
      </c>
      <c r="H64" s="7">
        <v>31</v>
      </c>
      <c r="I64" s="8">
        <f>I65/H64</f>
        <v>6.4516129032258061</v>
      </c>
      <c r="J64" s="7">
        <v>31</v>
      </c>
      <c r="K64" s="8">
        <f>K65/J64</f>
        <v>6.4516129032258061</v>
      </c>
      <c r="L64" s="87" t="s">
        <v>270</v>
      </c>
    </row>
    <row r="65" spans="1:12">
      <c r="A65" s="167" t="s">
        <v>10</v>
      </c>
      <c r="B65" s="60" t="s">
        <v>15</v>
      </c>
      <c r="C65" s="18" t="s">
        <v>15</v>
      </c>
      <c r="D65" s="168" t="s">
        <v>15</v>
      </c>
      <c r="E65" s="18">
        <f>E66+E67+E68+E69</f>
        <v>264</v>
      </c>
      <c r="F65" s="168" t="s">
        <v>15</v>
      </c>
      <c r="G65" s="18">
        <f>G66+G67+G68+G69</f>
        <v>264</v>
      </c>
      <c r="H65" s="168" t="s">
        <v>15</v>
      </c>
      <c r="I65" s="18">
        <f>I66+I67+I68+I69</f>
        <v>200</v>
      </c>
      <c r="J65" s="168" t="s">
        <v>15</v>
      </c>
      <c r="K65" s="18">
        <f>K66+K67+K68+K69</f>
        <v>200</v>
      </c>
      <c r="L65" s="173"/>
    </row>
    <row r="66" spans="1:12">
      <c r="A66" s="167" t="s">
        <v>11</v>
      </c>
      <c r="B66" s="60" t="s">
        <v>15</v>
      </c>
      <c r="C66" s="18" t="s">
        <v>15</v>
      </c>
      <c r="D66" s="168" t="s">
        <v>15</v>
      </c>
      <c r="E66" s="18">
        <v>264</v>
      </c>
      <c r="F66" s="168" t="s">
        <v>15</v>
      </c>
      <c r="G66" s="76">
        <v>264</v>
      </c>
      <c r="H66" s="174" t="s">
        <v>15</v>
      </c>
      <c r="I66" s="76">
        <v>200</v>
      </c>
      <c r="J66" s="174" t="s">
        <v>15</v>
      </c>
      <c r="K66" s="76">
        <v>200</v>
      </c>
      <c r="L66" s="173"/>
    </row>
    <row r="67" spans="1:12">
      <c r="A67" s="167" t="s">
        <v>12</v>
      </c>
      <c r="B67" s="14" t="s">
        <v>15</v>
      </c>
      <c r="C67" s="14" t="s">
        <v>15</v>
      </c>
      <c r="D67" s="169" t="s">
        <v>15</v>
      </c>
      <c r="E67" s="14"/>
      <c r="F67" s="169" t="s">
        <v>15</v>
      </c>
      <c r="G67" s="14"/>
      <c r="H67" s="169" t="s">
        <v>15</v>
      </c>
      <c r="I67" s="14"/>
      <c r="J67" s="169" t="s">
        <v>15</v>
      </c>
      <c r="K67" s="14"/>
      <c r="L67" s="173"/>
    </row>
    <row r="68" spans="1:12">
      <c r="A68" s="167" t="s">
        <v>13</v>
      </c>
      <c r="B68" s="14" t="s">
        <v>15</v>
      </c>
      <c r="C68" s="14" t="s">
        <v>15</v>
      </c>
      <c r="D68" s="169" t="s">
        <v>15</v>
      </c>
      <c r="E68" s="14"/>
      <c r="F68" s="169" t="s">
        <v>15</v>
      </c>
      <c r="G68" s="14"/>
      <c r="H68" s="169" t="s">
        <v>15</v>
      </c>
      <c r="I68" s="14"/>
      <c r="J68" s="169" t="s">
        <v>15</v>
      </c>
      <c r="K68" s="14"/>
      <c r="L68" s="173"/>
    </row>
    <row r="69" spans="1:12" ht="12" customHeight="1">
      <c r="A69" s="167" t="s">
        <v>14</v>
      </c>
      <c r="B69" s="14" t="s">
        <v>15</v>
      </c>
      <c r="C69" s="14" t="s">
        <v>15</v>
      </c>
      <c r="D69" s="169"/>
      <c r="E69" s="14"/>
      <c r="F69" s="169" t="s">
        <v>15</v>
      </c>
      <c r="G69" s="14"/>
      <c r="H69" s="169" t="s">
        <v>15</v>
      </c>
      <c r="I69" s="14"/>
      <c r="J69" s="169" t="s">
        <v>15</v>
      </c>
      <c r="K69" s="14"/>
      <c r="L69" s="175"/>
    </row>
    <row r="70" spans="1:12" ht="36" customHeight="1">
      <c r="A70" s="176" t="s">
        <v>57</v>
      </c>
      <c r="B70" s="14" t="s">
        <v>15</v>
      </c>
      <c r="C70" s="14" t="s">
        <v>15</v>
      </c>
      <c r="D70" s="169">
        <v>14000</v>
      </c>
      <c r="E70" s="75">
        <f>E71/D70</f>
        <v>1.9607142857142858E-2</v>
      </c>
      <c r="F70" s="177" t="s">
        <v>247</v>
      </c>
      <c r="G70" s="75">
        <f>G71/F70</f>
        <v>1.9061805555555558E-2</v>
      </c>
      <c r="H70" s="177">
        <v>480</v>
      </c>
      <c r="I70" s="8">
        <f>I71/H70</f>
        <v>0</v>
      </c>
      <c r="J70" s="177"/>
      <c r="K70" s="8"/>
      <c r="L70" s="87" t="s">
        <v>248</v>
      </c>
    </row>
    <row r="71" spans="1:12">
      <c r="A71" s="167" t="s">
        <v>10</v>
      </c>
      <c r="B71" s="60" t="s">
        <v>15</v>
      </c>
      <c r="C71" s="18" t="s">
        <v>15</v>
      </c>
      <c r="D71" s="168" t="s">
        <v>15</v>
      </c>
      <c r="E71" s="18">
        <f>E72+E73+E74+E75</f>
        <v>274.5</v>
      </c>
      <c r="F71" s="178" t="s">
        <v>15</v>
      </c>
      <c r="G71" s="18">
        <f>G72+G73+G74+G75</f>
        <v>274.49</v>
      </c>
      <c r="H71" s="178" t="s">
        <v>15</v>
      </c>
      <c r="I71" s="18">
        <f>I72+I73+I74+I75</f>
        <v>0</v>
      </c>
      <c r="J71" s="178" t="s">
        <v>15</v>
      </c>
      <c r="K71" s="18">
        <f>K72+K73+K74+K75</f>
        <v>0</v>
      </c>
      <c r="L71" s="90"/>
    </row>
    <row r="72" spans="1:12">
      <c r="A72" s="167" t="s">
        <v>11</v>
      </c>
      <c r="B72" s="60" t="s">
        <v>15</v>
      </c>
      <c r="C72" s="18" t="s">
        <v>15</v>
      </c>
      <c r="D72" s="168" t="s">
        <v>15</v>
      </c>
      <c r="E72" s="179">
        <v>274.5</v>
      </c>
      <c r="F72" s="178" t="s">
        <v>15</v>
      </c>
      <c r="G72" s="180">
        <v>274.49</v>
      </c>
      <c r="H72" s="178" t="s">
        <v>15</v>
      </c>
      <c r="I72" s="181">
        <v>0</v>
      </c>
      <c r="J72" s="178" t="s">
        <v>15</v>
      </c>
      <c r="K72" s="181">
        <v>0</v>
      </c>
      <c r="L72" s="90"/>
    </row>
    <row r="73" spans="1:12">
      <c r="A73" s="167" t="s">
        <v>12</v>
      </c>
      <c r="B73" s="60" t="s">
        <v>15</v>
      </c>
      <c r="C73" s="18" t="s">
        <v>15</v>
      </c>
      <c r="D73" s="168" t="s">
        <v>15</v>
      </c>
      <c r="E73" s="181"/>
      <c r="F73" s="178" t="s">
        <v>15</v>
      </c>
      <c r="G73" s="181"/>
      <c r="H73" s="178" t="s">
        <v>15</v>
      </c>
      <c r="I73" s="181"/>
      <c r="J73" s="178" t="s">
        <v>15</v>
      </c>
      <c r="K73" s="181"/>
      <c r="L73" s="90"/>
    </row>
    <row r="74" spans="1:12">
      <c r="A74" s="167" t="s">
        <v>13</v>
      </c>
      <c r="B74" s="60" t="s">
        <v>15</v>
      </c>
      <c r="C74" s="18" t="s">
        <v>15</v>
      </c>
      <c r="D74" s="168" t="s">
        <v>15</v>
      </c>
      <c r="E74" s="181"/>
      <c r="F74" s="178" t="s">
        <v>15</v>
      </c>
      <c r="G74" s="181"/>
      <c r="H74" s="178" t="s">
        <v>15</v>
      </c>
      <c r="I74" s="181"/>
      <c r="J74" s="178" t="s">
        <v>15</v>
      </c>
      <c r="K74" s="181"/>
      <c r="L74" s="90"/>
    </row>
    <row r="75" spans="1:12">
      <c r="A75" s="167" t="s">
        <v>14</v>
      </c>
      <c r="B75" s="60" t="s">
        <v>15</v>
      </c>
      <c r="C75" s="18" t="s">
        <v>15</v>
      </c>
      <c r="D75" s="168" t="s">
        <v>15</v>
      </c>
      <c r="E75" s="181"/>
      <c r="F75" s="178" t="s">
        <v>15</v>
      </c>
      <c r="G75" s="181"/>
      <c r="H75" s="178" t="s">
        <v>15</v>
      </c>
      <c r="I75" s="181"/>
      <c r="J75" s="178" t="s">
        <v>15</v>
      </c>
      <c r="K75" s="181"/>
      <c r="L75" s="91"/>
    </row>
    <row r="76" spans="1:12" ht="38.25">
      <c r="A76" s="182" t="s">
        <v>228</v>
      </c>
      <c r="B76" s="14" t="s">
        <v>15</v>
      </c>
      <c r="C76" s="14" t="s">
        <v>15</v>
      </c>
      <c r="D76" s="169">
        <v>1</v>
      </c>
      <c r="E76" s="75">
        <f>E77/D76</f>
        <v>2500</v>
      </c>
      <c r="F76" s="183">
        <v>1</v>
      </c>
      <c r="G76" s="75">
        <f>G77/F76</f>
        <v>2147.09</v>
      </c>
      <c r="H76" s="177" t="s">
        <v>249</v>
      </c>
      <c r="I76" s="75">
        <f>I77/H76</f>
        <v>2500</v>
      </c>
      <c r="J76" s="183">
        <v>1</v>
      </c>
      <c r="K76" s="75">
        <f>K77/J76</f>
        <v>2147.09</v>
      </c>
      <c r="L76" s="87" t="s">
        <v>297</v>
      </c>
    </row>
    <row r="77" spans="1:12">
      <c r="A77" s="167" t="s">
        <v>10</v>
      </c>
      <c r="B77" s="14" t="s">
        <v>15</v>
      </c>
      <c r="C77" s="14" t="s">
        <v>15</v>
      </c>
      <c r="D77" s="169" t="s">
        <v>15</v>
      </c>
      <c r="E77" s="18">
        <f>E78+E79+E80+E81</f>
        <v>2500</v>
      </c>
      <c r="F77" s="181"/>
      <c r="G77" s="18">
        <f>G78+G79+G80+G81</f>
        <v>2147.09</v>
      </c>
      <c r="H77" s="181"/>
      <c r="I77" s="18">
        <f>I78+I79+I80+I81</f>
        <v>2500</v>
      </c>
      <c r="J77" s="181"/>
      <c r="K77" s="18">
        <f>K78+K79+K80+K81</f>
        <v>2147.09</v>
      </c>
      <c r="L77" s="88"/>
    </row>
    <row r="78" spans="1:12">
      <c r="A78" s="167" t="s">
        <v>11</v>
      </c>
      <c r="B78" s="14" t="s">
        <v>15</v>
      </c>
      <c r="C78" s="14" t="s">
        <v>15</v>
      </c>
      <c r="D78" s="169" t="s">
        <v>15</v>
      </c>
      <c r="E78" s="181">
        <v>2500</v>
      </c>
      <c r="F78" s="181"/>
      <c r="G78" s="181">
        <v>2147.09</v>
      </c>
      <c r="H78" s="181"/>
      <c r="I78" s="181">
        <v>2500</v>
      </c>
      <c r="J78" s="181"/>
      <c r="K78" s="181">
        <v>2147.09</v>
      </c>
      <c r="L78" s="88"/>
    </row>
    <row r="79" spans="1:12">
      <c r="A79" s="167" t="s">
        <v>12</v>
      </c>
      <c r="B79" s="14" t="s">
        <v>15</v>
      </c>
      <c r="C79" s="14" t="s">
        <v>15</v>
      </c>
      <c r="D79" s="169" t="s">
        <v>15</v>
      </c>
      <c r="E79" s="181"/>
      <c r="F79" s="181"/>
      <c r="G79" s="181"/>
      <c r="H79" s="181"/>
      <c r="I79" s="181"/>
      <c r="J79" s="181"/>
      <c r="K79" s="181"/>
      <c r="L79" s="88"/>
    </row>
    <row r="80" spans="1:12">
      <c r="A80" s="167" t="s">
        <v>13</v>
      </c>
      <c r="B80" s="14" t="s">
        <v>15</v>
      </c>
      <c r="C80" s="14" t="s">
        <v>15</v>
      </c>
      <c r="D80" s="169" t="s">
        <v>15</v>
      </c>
      <c r="E80" s="181"/>
      <c r="F80" s="181"/>
      <c r="G80" s="181"/>
      <c r="H80" s="181"/>
      <c r="I80" s="181"/>
      <c r="J80" s="181"/>
      <c r="K80" s="181"/>
      <c r="L80" s="88"/>
    </row>
    <row r="81" spans="1:12">
      <c r="A81" s="167" t="s">
        <v>14</v>
      </c>
      <c r="B81" s="14" t="s">
        <v>15</v>
      </c>
      <c r="C81" s="14" t="s">
        <v>15</v>
      </c>
      <c r="D81" s="169" t="s">
        <v>15</v>
      </c>
      <c r="E81" s="181"/>
      <c r="F81" s="181"/>
      <c r="G81" s="181"/>
      <c r="H81" s="181"/>
      <c r="I81" s="181"/>
      <c r="J81" s="181"/>
      <c r="K81" s="181"/>
      <c r="L81" s="89"/>
    </row>
    <row r="82" spans="1:12" s="4" customFormat="1" ht="49.5" customHeight="1">
      <c r="A82" s="170" t="s">
        <v>21</v>
      </c>
      <c r="B82" s="172" t="s">
        <v>15</v>
      </c>
      <c r="C82" s="8" t="s">
        <v>15</v>
      </c>
      <c r="D82" s="7" t="s">
        <v>15</v>
      </c>
      <c r="E82" s="61">
        <f>E83+E84+E85+E86</f>
        <v>11935.599999999999</v>
      </c>
      <c r="F82" s="7" t="s">
        <v>15</v>
      </c>
      <c r="G82" s="61">
        <f>G83+G84+G85+G86</f>
        <v>11187.536</v>
      </c>
      <c r="H82" s="7" t="s">
        <v>15</v>
      </c>
      <c r="I82" s="8">
        <f>I83+I84+I85+I86</f>
        <v>3527.05</v>
      </c>
      <c r="J82" s="7" t="s">
        <v>15</v>
      </c>
      <c r="K82" s="8">
        <f>K83+K84+K85+K86</f>
        <v>3395.45</v>
      </c>
      <c r="L82" s="25" t="s">
        <v>287</v>
      </c>
    </row>
    <row r="83" spans="1:12" s="4" customFormat="1" ht="48.75" customHeight="1">
      <c r="A83" s="170" t="s">
        <v>11</v>
      </c>
      <c r="B83" s="172" t="s">
        <v>15</v>
      </c>
      <c r="C83" s="8" t="s">
        <v>15</v>
      </c>
      <c r="D83" s="7" t="s">
        <v>15</v>
      </c>
      <c r="E83" s="61">
        <f>E18+E24+E30+E36+E42+E48+E54+E60+E66+E72+E78</f>
        <v>11935.599999999999</v>
      </c>
      <c r="F83" s="7" t="s">
        <v>15</v>
      </c>
      <c r="G83" s="61">
        <f>G18+G24+G30+G36+G42+G48+G54+G60+G66+G72+G78</f>
        <v>11187.536</v>
      </c>
      <c r="H83" s="7" t="s">
        <v>15</v>
      </c>
      <c r="I83" s="8">
        <f>I18+I24+I30+I36+I42+I48+I54+I60+I66+I72+I78</f>
        <v>3527.05</v>
      </c>
      <c r="J83" s="7" t="s">
        <v>15</v>
      </c>
      <c r="K83" s="8">
        <f>K18+K24+K30+K36+K42+K48+K54+K60+K66+K72+K78</f>
        <v>3395.45</v>
      </c>
      <c r="L83" s="25" t="s">
        <v>287</v>
      </c>
    </row>
    <row r="84" spans="1:12" s="4" customFormat="1">
      <c r="A84" s="170" t="s">
        <v>12</v>
      </c>
      <c r="B84" s="62" t="s">
        <v>15</v>
      </c>
      <c r="C84" s="62" t="s">
        <v>15</v>
      </c>
      <c r="D84" s="184" t="s">
        <v>15</v>
      </c>
      <c r="E84" s="62"/>
      <c r="F84" s="184" t="s">
        <v>15</v>
      </c>
      <c r="G84" s="62"/>
      <c r="H84" s="184" t="s">
        <v>15</v>
      </c>
      <c r="I84" s="62"/>
      <c r="J84" s="184" t="s">
        <v>15</v>
      </c>
      <c r="K84" s="62"/>
      <c r="L84" s="23"/>
    </row>
    <row r="85" spans="1:12" s="4" customFormat="1">
      <c r="A85" s="170" t="s">
        <v>13</v>
      </c>
      <c r="B85" s="62" t="s">
        <v>15</v>
      </c>
      <c r="C85" s="62" t="s">
        <v>15</v>
      </c>
      <c r="D85" s="184" t="s">
        <v>15</v>
      </c>
      <c r="E85" s="62"/>
      <c r="F85" s="184" t="s">
        <v>15</v>
      </c>
      <c r="G85" s="62"/>
      <c r="H85" s="184" t="s">
        <v>15</v>
      </c>
      <c r="I85" s="62"/>
      <c r="J85" s="184" t="s">
        <v>15</v>
      </c>
      <c r="K85" s="62"/>
      <c r="L85" s="23"/>
    </row>
    <row r="86" spans="1:12" s="4" customFormat="1">
      <c r="A86" s="170" t="s">
        <v>14</v>
      </c>
      <c r="B86" s="62" t="s">
        <v>15</v>
      </c>
      <c r="C86" s="62" t="s">
        <v>15</v>
      </c>
      <c r="D86" s="184" t="s">
        <v>15</v>
      </c>
      <c r="E86" s="62"/>
      <c r="F86" s="184" t="s">
        <v>15</v>
      </c>
      <c r="G86" s="62"/>
      <c r="H86" s="184" t="s">
        <v>15</v>
      </c>
      <c r="I86" s="62"/>
      <c r="J86" s="184" t="s">
        <v>15</v>
      </c>
      <c r="K86" s="62"/>
      <c r="L86" s="23"/>
    </row>
    <row r="87" spans="1:12" s="16" customFormat="1" ht="25.5">
      <c r="A87" s="161" t="s">
        <v>42</v>
      </c>
      <c r="B87" s="162" t="s">
        <v>15</v>
      </c>
      <c r="C87" s="162" t="s">
        <v>15</v>
      </c>
      <c r="D87" s="162" t="s">
        <v>15</v>
      </c>
      <c r="E87" s="162" t="s">
        <v>15</v>
      </c>
      <c r="F87" s="162" t="s">
        <v>15</v>
      </c>
      <c r="G87" s="162" t="s">
        <v>15</v>
      </c>
      <c r="H87" s="162" t="s">
        <v>15</v>
      </c>
      <c r="I87" s="162" t="s">
        <v>15</v>
      </c>
      <c r="J87" s="162" t="s">
        <v>15</v>
      </c>
      <c r="K87" s="162" t="s">
        <v>15</v>
      </c>
      <c r="L87" s="24"/>
    </row>
    <row r="88" spans="1:12" ht="85.5" customHeight="1">
      <c r="A88" s="25" t="s">
        <v>101</v>
      </c>
      <c r="B88" s="164">
        <v>4.7999999999999996E-3</v>
      </c>
      <c r="C88" s="164">
        <v>4.5999999999999999E-3</v>
      </c>
      <c r="D88" s="159" t="s">
        <v>15</v>
      </c>
      <c r="E88" s="159" t="s">
        <v>15</v>
      </c>
      <c r="F88" s="159" t="s">
        <v>15</v>
      </c>
      <c r="G88" s="159" t="s">
        <v>15</v>
      </c>
      <c r="H88" s="159" t="s">
        <v>15</v>
      </c>
      <c r="I88" s="159" t="s">
        <v>15</v>
      </c>
      <c r="J88" s="159" t="s">
        <v>15</v>
      </c>
      <c r="K88" s="159" t="s">
        <v>15</v>
      </c>
      <c r="L88" s="25" t="s">
        <v>293</v>
      </c>
    </row>
    <row r="89" spans="1:12" ht="84.75" customHeight="1">
      <c r="A89" s="25" t="s">
        <v>188</v>
      </c>
      <c r="B89" s="14" t="s">
        <v>251</v>
      </c>
      <c r="C89" s="14" t="s">
        <v>212</v>
      </c>
      <c r="D89" s="159" t="s">
        <v>15</v>
      </c>
      <c r="E89" s="159" t="s">
        <v>15</v>
      </c>
      <c r="F89" s="159" t="s">
        <v>15</v>
      </c>
      <c r="G89" s="159" t="s">
        <v>15</v>
      </c>
      <c r="H89" s="159" t="s">
        <v>15</v>
      </c>
      <c r="I89" s="159" t="s">
        <v>15</v>
      </c>
      <c r="J89" s="159" t="s">
        <v>15</v>
      </c>
      <c r="K89" s="159" t="s">
        <v>15</v>
      </c>
      <c r="L89" s="25" t="s">
        <v>293</v>
      </c>
    </row>
    <row r="90" spans="1:12" ht="21.75" customHeight="1">
      <c r="A90" s="185" t="s">
        <v>22</v>
      </c>
      <c r="B90" s="164">
        <v>0.09</v>
      </c>
      <c r="C90" s="164">
        <v>0.09</v>
      </c>
      <c r="D90" s="159" t="s">
        <v>15</v>
      </c>
      <c r="E90" s="159" t="s">
        <v>15</v>
      </c>
      <c r="F90" s="159" t="s">
        <v>15</v>
      </c>
      <c r="G90" s="159" t="s">
        <v>15</v>
      </c>
      <c r="H90" s="159" t="s">
        <v>15</v>
      </c>
      <c r="I90" s="159" t="s">
        <v>15</v>
      </c>
      <c r="J90" s="159" t="s">
        <v>15</v>
      </c>
      <c r="K90" s="159" t="s">
        <v>15</v>
      </c>
      <c r="L90" s="186"/>
    </row>
    <row r="91" spans="1:12" ht="36">
      <c r="A91" s="185" t="s">
        <v>23</v>
      </c>
      <c r="B91" s="164">
        <v>1.34E-2</v>
      </c>
      <c r="C91" s="164">
        <v>1.34E-2</v>
      </c>
      <c r="D91" s="159" t="s">
        <v>15</v>
      </c>
      <c r="E91" s="159" t="s">
        <v>15</v>
      </c>
      <c r="F91" s="159" t="s">
        <v>15</v>
      </c>
      <c r="G91" s="159" t="s">
        <v>15</v>
      </c>
      <c r="H91" s="159" t="s">
        <v>15</v>
      </c>
      <c r="I91" s="159" t="s">
        <v>15</v>
      </c>
      <c r="J91" s="159" t="s">
        <v>15</v>
      </c>
      <c r="K91" s="159" t="s">
        <v>15</v>
      </c>
      <c r="L91" s="25"/>
    </row>
    <row r="92" spans="1:12" ht="36">
      <c r="A92" s="185" t="s">
        <v>24</v>
      </c>
      <c r="B92" s="165" t="s">
        <v>25</v>
      </c>
      <c r="C92" s="18" t="s">
        <v>25</v>
      </c>
      <c r="D92" s="159" t="s">
        <v>15</v>
      </c>
      <c r="E92" s="159" t="s">
        <v>15</v>
      </c>
      <c r="F92" s="159" t="s">
        <v>15</v>
      </c>
      <c r="G92" s="159" t="s">
        <v>15</v>
      </c>
      <c r="H92" s="159" t="s">
        <v>15</v>
      </c>
      <c r="I92" s="159" t="s">
        <v>15</v>
      </c>
      <c r="J92" s="159" t="s">
        <v>15</v>
      </c>
      <c r="K92" s="159" t="s">
        <v>15</v>
      </c>
      <c r="L92" s="25"/>
    </row>
    <row r="93" spans="1:12" s="4" customFormat="1" ht="24">
      <c r="A93" s="170" t="s">
        <v>58</v>
      </c>
      <c r="B93" s="8" t="s">
        <v>15</v>
      </c>
      <c r="C93" s="8" t="s">
        <v>15</v>
      </c>
      <c r="D93" s="7">
        <v>1</v>
      </c>
      <c r="E93" s="8">
        <f>E94/D93</f>
        <v>300</v>
      </c>
      <c r="F93" s="7">
        <v>1</v>
      </c>
      <c r="G93" s="8">
        <f>G94/F93</f>
        <v>300</v>
      </c>
      <c r="H93" s="7">
        <v>0</v>
      </c>
      <c r="I93" s="8">
        <v>1</v>
      </c>
      <c r="J93" s="7">
        <v>1</v>
      </c>
      <c r="K93" s="8">
        <f>K94/J93</f>
        <v>300</v>
      </c>
      <c r="L93" s="187" t="s">
        <v>267</v>
      </c>
    </row>
    <row r="94" spans="1:12">
      <c r="A94" s="167" t="s">
        <v>10</v>
      </c>
      <c r="B94" s="18" t="s">
        <v>15</v>
      </c>
      <c r="C94" s="18" t="s">
        <v>15</v>
      </c>
      <c r="D94" s="168" t="s">
        <v>15</v>
      </c>
      <c r="E94" s="18">
        <f>E95+E96+E97+E98</f>
        <v>300</v>
      </c>
      <c r="F94" s="168" t="s">
        <v>15</v>
      </c>
      <c r="G94" s="18">
        <f>G95+G96+G97+G98</f>
        <v>300</v>
      </c>
      <c r="H94" s="168" t="s">
        <v>15</v>
      </c>
      <c r="I94" s="18">
        <f>I95+I96+I97+I98</f>
        <v>300</v>
      </c>
      <c r="J94" s="168" t="s">
        <v>15</v>
      </c>
      <c r="K94" s="18">
        <f>K95+K96+K97+K98</f>
        <v>300</v>
      </c>
      <c r="L94" s="188"/>
    </row>
    <row r="95" spans="1:12">
      <c r="A95" s="167" t="s">
        <v>11</v>
      </c>
      <c r="B95" s="18" t="s">
        <v>15</v>
      </c>
      <c r="C95" s="18" t="s">
        <v>15</v>
      </c>
      <c r="D95" s="168" t="s">
        <v>15</v>
      </c>
      <c r="E95" s="18">
        <v>300</v>
      </c>
      <c r="F95" s="168" t="s">
        <v>15</v>
      </c>
      <c r="G95" s="18">
        <v>300</v>
      </c>
      <c r="H95" s="168" t="s">
        <v>15</v>
      </c>
      <c r="I95" s="76">
        <v>300</v>
      </c>
      <c r="J95" s="168" t="s">
        <v>15</v>
      </c>
      <c r="K95" s="76">
        <v>300</v>
      </c>
      <c r="L95" s="188"/>
    </row>
    <row r="96" spans="1:12">
      <c r="A96" s="167" t="s">
        <v>12</v>
      </c>
      <c r="B96" s="14" t="s">
        <v>15</v>
      </c>
      <c r="C96" s="14" t="s">
        <v>15</v>
      </c>
      <c r="D96" s="169" t="s">
        <v>15</v>
      </c>
      <c r="E96" s="14"/>
      <c r="F96" s="169" t="s">
        <v>15</v>
      </c>
      <c r="G96" s="14"/>
      <c r="H96" s="169" t="s">
        <v>15</v>
      </c>
      <c r="I96" s="14"/>
      <c r="J96" s="169" t="s">
        <v>15</v>
      </c>
      <c r="K96" s="14"/>
      <c r="L96" s="188"/>
    </row>
    <row r="97" spans="1:16">
      <c r="A97" s="167" t="s">
        <v>13</v>
      </c>
      <c r="B97" s="14" t="s">
        <v>15</v>
      </c>
      <c r="C97" s="14" t="s">
        <v>15</v>
      </c>
      <c r="D97" s="169" t="s">
        <v>15</v>
      </c>
      <c r="E97" s="14"/>
      <c r="F97" s="169" t="s">
        <v>15</v>
      </c>
      <c r="G97" s="14"/>
      <c r="H97" s="169" t="s">
        <v>15</v>
      </c>
      <c r="I97" s="14"/>
      <c r="J97" s="169" t="s">
        <v>15</v>
      </c>
      <c r="K97" s="14"/>
      <c r="L97" s="188"/>
    </row>
    <row r="98" spans="1:16" ht="20.25" customHeight="1">
      <c r="A98" s="171" t="s">
        <v>14</v>
      </c>
      <c r="B98" s="14" t="s">
        <v>15</v>
      </c>
      <c r="C98" s="14" t="s">
        <v>15</v>
      </c>
      <c r="D98" s="169" t="s">
        <v>15</v>
      </c>
      <c r="E98" s="14"/>
      <c r="F98" s="169" t="s">
        <v>15</v>
      </c>
      <c r="G98" s="14"/>
      <c r="H98" s="169" t="s">
        <v>15</v>
      </c>
      <c r="I98" s="14"/>
      <c r="J98" s="169" t="s">
        <v>15</v>
      </c>
      <c r="K98" s="14"/>
      <c r="L98" s="189"/>
    </row>
    <row r="99" spans="1:16" s="4" customFormat="1" ht="24">
      <c r="A99" s="190" t="s">
        <v>59</v>
      </c>
      <c r="B99" s="8" t="s">
        <v>15</v>
      </c>
      <c r="C99" s="8" t="s">
        <v>15</v>
      </c>
      <c r="D99" s="7">
        <v>1</v>
      </c>
      <c r="E99" s="8">
        <f>E100/D99</f>
        <v>200</v>
      </c>
      <c r="F99" s="7">
        <v>1</v>
      </c>
      <c r="G99" s="8">
        <f>G100/F99</f>
        <v>200</v>
      </c>
      <c r="H99" s="7">
        <v>0</v>
      </c>
      <c r="I99" s="8">
        <v>0</v>
      </c>
      <c r="J99" s="7">
        <v>0</v>
      </c>
      <c r="K99" s="8">
        <v>0</v>
      </c>
      <c r="L99" s="187" t="s">
        <v>268</v>
      </c>
      <c r="N99" s="95"/>
      <c r="O99" s="95"/>
      <c r="P99" s="95"/>
    </row>
    <row r="100" spans="1:16">
      <c r="A100" s="167" t="s">
        <v>10</v>
      </c>
      <c r="B100" s="18" t="s">
        <v>15</v>
      </c>
      <c r="C100" s="18" t="s">
        <v>15</v>
      </c>
      <c r="D100" s="168" t="s">
        <v>15</v>
      </c>
      <c r="E100" s="18">
        <f>E101+E102+E103+E104</f>
        <v>200</v>
      </c>
      <c r="F100" s="168" t="s">
        <v>15</v>
      </c>
      <c r="G100" s="18">
        <f>G101+G102+G103+G104</f>
        <v>200</v>
      </c>
      <c r="H100" s="168" t="s">
        <v>15</v>
      </c>
      <c r="I100" s="18">
        <f>I101+I102+I103+I104</f>
        <v>0</v>
      </c>
      <c r="J100" s="168" t="s">
        <v>15</v>
      </c>
      <c r="K100" s="18">
        <f>K101+K102+K103+K104</f>
        <v>0</v>
      </c>
      <c r="L100" s="188"/>
    </row>
    <row r="101" spans="1:16">
      <c r="A101" s="167" t="s">
        <v>11</v>
      </c>
      <c r="B101" s="18" t="s">
        <v>15</v>
      </c>
      <c r="C101" s="18" t="s">
        <v>15</v>
      </c>
      <c r="D101" s="168" t="s">
        <v>15</v>
      </c>
      <c r="E101" s="18">
        <v>200</v>
      </c>
      <c r="F101" s="168" t="s">
        <v>15</v>
      </c>
      <c r="G101" s="18">
        <v>200</v>
      </c>
      <c r="H101" s="168" t="s">
        <v>15</v>
      </c>
      <c r="I101" s="76">
        <v>0</v>
      </c>
      <c r="J101" s="168" t="s">
        <v>15</v>
      </c>
      <c r="K101" s="18">
        <v>0</v>
      </c>
      <c r="L101" s="188"/>
    </row>
    <row r="102" spans="1:16">
      <c r="A102" s="167" t="s">
        <v>12</v>
      </c>
      <c r="B102" s="18" t="s">
        <v>15</v>
      </c>
      <c r="C102" s="18" t="s">
        <v>15</v>
      </c>
      <c r="D102" s="168" t="s">
        <v>15</v>
      </c>
      <c r="E102" s="18"/>
      <c r="F102" s="168" t="s">
        <v>15</v>
      </c>
      <c r="G102" s="18"/>
      <c r="H102" s="168" t="s">
        <v>15</v>
      </c>
      <c r="I102" s="18"/>
      <c r="J102" s="168" t="s">
        <v>15</v>
      </c>
      <c r="K102" s="18"/>
      <c r="L102" s="188"/>
    </row>
    <row r="103" spans="1:16">
      <c r="A103" s="167" t="s">
        <v>13</v>
      </c>
      <c r="B103" s="18" t="s">
        <v>15</v>
      </c>
      <c r="C103" s="18" t="s">
        <v>15</v>
      </c>
      <c r="D103" s="168" t="s">
        <v>15</v>
      </c>
      <c r="E103" s="18"/>
      <c r="F103" s="168" t="s">
        <v>15</v>
      </c>
      <c r="G103" s="18"/>
      <c r="H103" s="168" t="s">
        <v>15</v>
      </c>
      <c r="I103" s="18"/>
      <c r="J103" s="168" t="s">
        <v>15</v>
      </c>
      <c r="K103" s="18"/>
      <c r="L103" s="188"/>
    </row>
    <row r="104" spans="1:16" ht="16.5" customHeight="1">
      <c r="A104" s="171" t="s">
        <v>14</v>
      </c>
      <c r="B104" s="14" t="s">
        <v>15</v>
      </c>
      <c r="C104" s="14" t="s">
        <v>15</v>
      </c>
      <c r="D104" s="169" t="s">
        <v>15</v>
      </c>
      <c r="E104" s="14"/>
      <c r="F104" s="169" t="s">
        <v>15</v>
      </c>
      <c r="G104" s="14"/>
      <c r="H104" s="169" t="s">
        <v>15</v>
      </c>
      <c r="I104" s="14"/>
      <c r="J104" s="169" t="s">
        <v>15</v>
      </c>
      <c r="K104" s="14"/>
      <c r="L104" s="189"/>
    </row>
    <row r="105" spans="1:16" s="4" customFormat="1" ht="36" customHeight="1">
      <c r="A105" s="166" t="s">
        <v>60</v>
      </c>
      <c r="B105" s="172" t="s">
        <v>15</v>
      </c>
      <c r="C105" s="8" t="s">
        <v>15</v>
      </c>
      <c r="D105" s="7">
        <v>1</v>
      </c>
      <c r="E105" s="8">
        <f>E106/D105</f>
        <v>200</v>
      </c>
      <c r="F105" s="7">
        <v>1</v>
      </c>
      <c r="G105" s="8">
        <f>G106/F105</f>
        <v>100</v>
      </c>
      <c r="H105" s="7">
        <v>1</v>
      </c>
      <c r="I105" s="8">
        <f>I106/H105</f>
        <v>200</v>
      </c>
      <c r="J105" s="7">
        <v>1</v>
      </c>
      <c r="K105" s="8">
        <f>K106/J105</f>
        <v>100</v>
      </c>
      <c r="L105" s="87" t="s">
        <v>298</v>
      </c>
    </row>
    <row r="106" spans="1:16">
      <c r="A106" s="167" t="s">
        <v>10</v>
      </c>
      <c r="B106" s="60" t="s">
        <v>15</v>
      </c>
      <c r="C106" s="18" t="s">
        <v>15</v>
      </c>
      <c r="D106" s="168" t="s">
        <v>15</v>
      </c>
      <c r="E106" s="18">
        <f t="shared" ref="E106" si="8">E107+E108+E109+E110</f>
        <v>200</v>
      </c>
      <c r="F106" s="168" t="s">
        <v>15</v>
      </c>
      <c r="G106" s="18">
        <f>G107+G108+G109+G110</f>
        <v>100</v>
      </c>
      <c r="H106" s="168" t="s">
        <v>15</v>
      </c>
      <c r="I106" s="18">
        <f>I107+I108+I109+I110</f>
        <v>200</v>
      </c>
      <c r="J106" s="168" t="s">
        <v>15</v>
      </c>
      <c r="K106" s="18">
        <f>K107+K108+K109+K110</f>
        <v>100</v>
      </c>
      <c r="L106" s="88"/>
    </row>
    <row r="107" spans="1:16">
      <c r="A107" s="167" t="s">
        <v>11</v>
      </c>
      <c r="B107" s="60" t="s">
        <v>15</v>
      </c>
      <c r="C107" s="18" t="s">
        <v>15</v>
      </c>
      <c r="D107" s="168" t="s">
        <v>15</v>
      </c>
      <c r="E107" s="18">
        <v>200</v>
      </c>
      <c r="F107" s="168" t="s">
        <v>15</v>
      </c>
      <c r="G107" s="18">
        <v>100</v>
      </c>
      <c r="H107" s="168" t="s">
        <v>15</v>
      </c>
      <c r="I107" s="18">
        <v>200</v>
      </c>
      <c r="J107" s="168" t="s">
        <v>15</v>
      </c>
      <c r="K107" s="18">
        <v>100</v>
      </c>
      <c r="L107" s="88"/>
    </row>
    <row r="108" spans="1:16">
      <c r="A108" s="167" t="s">
        <v>12</v>
      </c>
      <c r="B108" s="14" t="s">
        <v>15</v>
      </c>
      <c r="C108" s="18" t="s">
        <v>15</v>
      </c>
      <c r="D108" s="168" t="s">
        <v>15</v>
      </c>
      <c r="E108" s="18"/>
      <c r="F108" s="168" t="s">
        <v>15</v>
      </c>
      <c r="G108" s="18"/>
      <c r="H108" s="168" t="s">
        <v>15</v>
      </c>
      <c r="I108" s="18"/>
      <c r="J108" s="168" t="s">
        <v>15</v>
      </c>
      <c r="K108" s="18"/>
      <c r="L108" s="88"/>
    </row>
    <row r="109" spans="1:16">
      <c r="A109" s="167" t="s">
        <v>13</v>
      </c>
      <c r="B109" s="14" t="s">
        <v>15</v>
      </c>
      <c r="C109" s="14" t="s">
        <v>15</v>
      </c>
      <c r="D109" s="169" t="s">
        <v>15</v>
      </c>
      <c r="E109" s="14"/>
      <c r="F109" s="169" t="s">
        <v>15</v>
      </c>
      <c r="G109" s="14"/>
      <c r="H109" s="169" t="s">
        <v>15</v>
      </c>
      <c r="I109" s="14"/>
      <c r="J109" s="169" t="s">
        <v>15</v>
      </c>
      <c r="K109" s="14"/>
      <c r="L109" s="88"/>
    </row>
    <row r="110" spans="1:16">
      <c r="A110" s="167" t="s">
        <v>14</v>
      </c>
      <c r="B110" s="14" t="s">
        <v>15</v>
      </c>
      <c r="C110" s="14" t="s">
        <v>15</v>
      </c>
      <c r="D110" s="169" t="s">
        <v>15</v>
      </c>
      <c r="E110" s="14"/>
      <c r="F110" s="169" t="s">
        <v>15</v>
      </c>
      <c r="G110" s="14"/>
      <c r="H110" s="169" t="s">
        <v>15</v>
      </c>
      <c r="I110" s="14"/>
      <c r="J110" s="169" t="s">
        <v>15</v>
      </c>
      <c r="K110" s="14"/>
      <c r="L110" s="89"/>
    </row>
    <row r="111" spans="1:16" s="4" customFormat="1" ht="72">
      <c r="A111" s="170" t="s">
        <v>61</v>
      </c>
      <c r="B111" s="172" t="s">
        <v>15</v>
      </c>
      <c r="C111" s="8" t="s">
        <v>15</v>
      </c>
      <c r="D111" s="7">
        <v>2</v>
      </c>
      <c r="E111" s="8">
        <f>E112/D111</f>
        <v>725</v>
      </c>
      <c r="F111" s="7">
        <v>2</v>
      </c>
      <c r="G111" s="8">
        <f>G112/F111</f>
        <v>725</v>
      </c>
      <c r="H111" s="7">
        <v>1</v>
      </c>
      <c r="I111" s="8">
        <f>I112/H111</f>
        <v>725</v>
      </c>
      <c r="J111" s="7">
        <v>1</v>
      </c>
      <c r="K111" s="8">
        <f>K112/J111</f>
        <v>725</v>
      </c>
      <c r="L111" s="87" t="s">
        <v>271</v>
      </c>
    </row>
    <row r="112" spans="1:16">
      <c r="A112" s="167" t="s">
        <v>10</v>
      </c>
      <c r="B112" s="60" t="s">
        <v>15</v>
      </c>
      <c r="C112" s="18" t="s">
        <v>15</v>
      </c>
      <c r="D112" s="168" t="s">
        <v>15</v>
      </c>
      <c r="E112" s="18">
        <f t="shared" ref="E112" si="9">E113+E114+E115+E116</f>
        <v>1450</v>
      </c>
      <c r="F112" s="168" t="s">
        <v>15</v>
      </c>
      <c r="G112" s="18">
        <f t="shared" ref="G112" si="10">G113+G114+G115+G116</f>
        <v>1450</v>
      </c>
      <c r="H112" s="168" t="s">
        <v>15</v>
      </c>
      <c r="I112" s="18">
        <f t="shared" ref="I112" si="11">I113+I114+I115+I116</f>
        <v>725</v>
      </c>
      <c r="J112" s="168" t="s">
        <v>15</v>
      </c>
      <c r="K112" s="18">
        <f t="shared" ref="K112" si="12">K113+K114+K115+K116</f>
        <v>725</v>
      </c>
      <c r="L112" s="88"/>
    </row>
    <row r="113" spans="1:12">
      <c r="A113" s="167" t="s">
        <v>11</v>
      </c>
      <c r="B113" s="60" t="s">
        <v>15</v>
      </c>
      <c r="C113" s="18" t="s">
        <v>15</v>
      </c>
      <c r="D113" s="168" t="s">
        <v>15</v>
      </c>
      <c r="E113" s="18">
        <v>1450</v>
      </c>
      <c r="F113" s="168" t="s">
        <v>15</v>
      </c>
      <c r="G113" s="76">
        <v>1450</v>
      </c>
      <c r="H113" s="168" t="s">
        <v>15</v>
      </c>
      <c r="I113" s="18">
        <v>725</v>
      </c>
      <c r="J113" s="168" t="s">
        <v>15</v>
      </c>
      <c r="K113" s="18">
        <v>725</v>
      </c>
      <c r="L113" s="88"/>
    </row>
    <row r="114" spans="1:12">
      <c r="A114" s="167" t="s">
        <v>12</v>
      </c>
      <c r="B114" s="14" t="s">
        <v>15</v>
      </c>
      <c r="C114" s="14" t="s">
        <v>15</v>
      </c>
      <c r="D114" s="169" t="s">
        <v>15</v>
      </c>
      <c r="E114" s="14"/>
      <c r="F114" s="169" t="s">
        <v>15</v>
      </c>
      <c r="G114" s="14"/>
      <c r="H114" s="169" t="s">
        <v>15</v>
      </c>
      <c r="I114" s="14"/>
      <c r="J114" s="169" t="s">
        <v>15</v>
      </c>
      <c r="K114" s="14"/>
      <c r="L114" s="88"/>
    </row>
    <row r="115" spans="1:12">
      <c r="A115" s="167" t="s">
        <v>13</v>
      </c>
      <c r="B115" s="14" t="s">
        <v>15</v>
      </c>
      <c r="C115" s="14" t="s">
        <v>15</v>
      </c>
      <c r="D115" s="169" t="s">
        <v>15</v>
      </c>
      <c r="E115" s="14"/>
      <c r="F115" s="169" t="s">
        <v>15</v>
      </c>
      <c r="G115" s="14"/>
      <c r="H115" s="169" t="s">
        <v>15</v>
      </c>
      <c r="I115" s="14"/>
      <c r="J115" s="169" t="s">
        <v>15</v>
      </c>
      <c r="K115" s="14"/>
      <c r="L115" s="88"/>
    </row>
    <row r="116" spans="1:12" ht="15.75" customHeight="1">
      <c r="A116" s="167" t="s">
        <v>14</v>
      </c>
      <c r="B116" s="14" t="s">
        <v>15</v>
      </c>
      <c r="C116" s="14" t="s">
        <v>15</v>
      </c>
      <c r="D116" s="169" t="s">
        <v>15</v>
      </c>
      <c r="E116" s="14"/>
      <c r="F116" s="169" t="s">
        <v>15</v>
      </c>
      <c r="G116" s="14"/>
      <c r="H116" s="169" t="s">
        <v>15</v>
      </c>
      <c r="I116" s="14"/>
      <c r="J116" s="169" t="s">
        <v>15</v>
      </c>
      <c r="K116" s="14"/>
      <c r="L116" s="89"/>
    </row>
    <row r="117" spans="1:12" s="4" customFormat="1" ht="24" customHeight="1">
      <c r="A117" s="190" t="s">
        <v>272</v>
      </c>
      <c r="B117" s="172" t="s">
        <v>15</v>
      </c>
      <c r="C117" s="172" t="s">
        <v>15</v>
      </c>
      <c r="D117" s="184">
        <v>500</v>
      </c>
      <c r="E117" s="8">
        <f>E118/D117</f>
        <v>17.7</v>
      </c>
      <c r="F117" s="184">
        <v>489</v>
      </c>
      <c r="G117" s="8">
        <f>G118/F117</f>
        <v>17.376462167689162</v>
      </c>
      <c r="H117" s="184">
        <v>150</v>
      </c>
      <c r="I117" s="8">
        <f>I118/H117</f>
        <v>25.82</v>
      </c>
      <c r="J117" s="184">
        <v>139</v>
      </c>
      <c r="K117" s="8">
        <f>K118/J117</f>
        <v>24.964676258992807</v>
      </c>
      <c r="L117" s="87" t="s">
        <v>293</v>
      </c>
    </row>
    <row r="118" spans="1:12" ht="15" customHeight="1">
      <c r="A118" s="167" t="s">
        <v>10</v>
      </c>
      <c r="B118" s="60" t="s">
        <v>15</v>
      </c>
      <c r="C118" s="18" t="s">
        <v>15</v>
      </c>
      <c r="D118" s="168" t="s">
        <v>15</v>
      </c>
      <c r="E118" s="18">
        <f t="shared" ref="E118" si="13">E119+E120+E121+E122</f>
        <v>8850</v>
      </c>
      <c r="F118" s="169" t="s">
        <v>15</v>
      </c>
      <c r="G118" s="18">
        <f t="shared" ref="G118" si="14">G119+G120+G121+G122</f>
        <v>8497.09</v>
      </c>
      <c r="H118" s="169" t="s">
        <v>15</v>
      </c>
      <c r="I118" s="18">
        <f t="shared" ref="I118" si="15">I119+I120+I121+I122</f>
        <v>3873</v>
      </c>
      <c r="J118" s="169" t="s">
        <v>15</v>
      </c>
      <c r="K118" s="18">
        <f t="shared" ref="K118" si="16">K119+K120+K121+K122</f>
        <v>3470.09</v>
      </c>
      <c r="L118" s="88"/>
    </row>
    <row r="119" spans="1:12">
      <c r="A119" s="167" t="s">
        <v>11</v>
      </c>
      <c r="B119" s="60" t="s">
        <v>15</v>
      </c>
      <c r="C119" s="18" t="s">
        <v>15</v>
      </c>
      <c r="D119" s="168" t="s">
        <v>15</v>
      </c>
      <c r="E119" s="60">
        <v>8850</v>
      </c>
      <c r="F119" s="169" t="s">
        <v>15</v>
      </c>
      <c r="G119" s="60">
        <v>8497.09</v>
      </c>
      <c r="H119" s="169" t="s">
        <v>15</v>
      </c>
      <c r="I119" s="18">
        <v>3873</v>
      </c>
      <c r="J119" s="169" t="s">
        <v>15</v>
      </c>
      <c r="K119" s="18">
        <v>3470.09</v>
      </c>
      <c r="L119" s="88"/>
    </row>
    <row r="120" spans="1:12">
      <c r="A120" s="167" t="s">
        <v>12</v>
      </c>
      <c r="B120" s="14" t="s">
        <v>15</v>
      </c>
      <c r="C120" s="14" t="s">
        <v>15</v>
      </c>
      <c r="D120" s="169" t="s">
        <v>15</v>
      </c>
      <c r="E120" s="14"/>
      <c r="F120" s="169" t="s">
        <v>15</v>
      </c>
      <c r="G120" s="14"/>
      <c r="H120" s="169" t="s">
        <v>15</v>
      </c>
      <c r="I120" s="14"/>
      <c r="J120" s="169" t="s">
        <v>15</v>
      </c>
      <c r="K120" s="14"/>
      <c r="L120" s="88"/>
    </row>
    <row r="121" spans="1:12">
      <c r="A121" s="167" t="s">
        <v>13</v>
      </c>
      <c r="B121" s="14" t="s">
        <v>15</v>
      </c>
      <c r="C121" s="14" t="s">
        <v>15</v>
      </c>
      <c r="D121" s="169" t="s">
        <v>15</v>
      </c>
      <c r="E121" s="14"/>
      <c r="F121" s="169" t="s">
        <v>15</v>
      </c>
      <c r="G121" s="14"/>
      <c r="H121" s="169" t="s">
        <v>15</v>
      </c>
      <c r="I121" s="14"/>
      <c r="J121" s="169" t="s">
        <v>15</v>
      </c>
      <c r="K121" s="14"/>
      <c r="L121" s="88"/>
    </row>
    <row r="122" spans="1:12" ht="13.5" customHeight="1">
      <c r="A122" s="171" t="s">
        <v>14</v>
      </c>
      <c r="B122" s="14" t="s">
        <v>15</v>
      </c>
      <c r="C122" s="14" t="s">
        <v>15</v>
      </c>
      <c r="D122" s="169" t="s">
        <v>15</v>
      </c>
      <c r="E122" s="14"/>
      <c r="F122" s="169" t="s">
        <v>15</v>
      </c>
      <c r="G122" s="14"/>
      <c r="H122" s="169" t="s">
        <v>15</v>
      </c>
      <c r="I122" s="14"/>
      <c r="J122" s="169" t="s">
        <v>15</v>
      </c>
      <c r="K122" s="14"/>
      <c r="L122" s="89"/>
    </row>
    <row r="123" spans="1:12" ht="72.75" customHeight="1">
      <c r="A123" s="166" t="s">
        <v>210</v>
      </c>
      <c r="B123" s="172" t="s">
        <v>15</v>
      </c>
      <c r="C123" s="172" t="s">
        <v>15</v>
      </c>
      <c r="D123" s="184">
        <v>1</v>
      </c>
      <c r="E123" s="8">
        <f>E124/D123</f>
        <v>600</v>
      </c>
      <c r="F123" s="184">
        <v>1</v>
      </c>
      <c r="G123" s="8">
        <f>G124/F123</f>
        <v>100</v>
      </c>
      <c r="H123" s="184">
        <v>1</v>
      </c>
      <c r="I123" s="8">
        <f>I124/H123</f>
        <v>600</v>
      </c>
      <c r="J123" s="184">
        <v>1</v>
      </c>
      <c r="K123" s="8">
        <f>K124/J123</f>
        <v>100</v>
      </c>
      <c r="L123" s="86" t="s">
        <v>299</v>
      </c>
    </row>
    <row r="124" spans="1:12" ht="15.75" customHeight="1">
      <c r="A124" s="167" t="s">
        <v>10</v>
      </c>
      <c r="B124" s="60" t="s">
        <v>15</v>
      </c>
      <c r="C124" s="18" t="s">
        <v>15</v>
      </c>
      <c r="D124" s="18" t="s">
        <v>15</v>
      </c>
      <c r="E124" s="18">
        <f t="shared" ref="E124" si="17">E125+E126+E127+E128</f>
        <v>600</v>
      </c>
      <c r="F124" s="18" t="s">
        <v>15</v>
      </c>
      <c r="G124" s="18">
        <f t="shared" ref="G124" si="18">G125+G126+G127+G128</f>
        <v>100</v>
      </c>
      <c r="H124" s="18" t="s">
        <v>15</v>
      </c>
      <c r="I124" s="18">
        <f t="shared" ref="I124" si="19">I125+I126+I127+I128</f>
        <v>600</v>
      </c>
      <c r="J124" s="18" t="s">
        <v>15</v>
      </c>
      <c r="K124" s="18">
        <f t="shared" ref="K124" si="20">K125+K126+K127+K128</f>
        <v>100</v>
      </c>
      <c r="L124" s="85"/>
    </row>
    <row r="125" spans="1:12" ht="15.75" customHeight="1">
      <c r="A125" s="167" t="s">
        <v>11</v>
      </c>
      <c r="B125" s="60" t="s">
        <v>15</v>
      </c>
      <c r="C125" s="18" t="s">
        <v>15</v>
      </c>
      <c r="D125" s="18" t="s">
        <v>15</v>
      </c>
      <c r="E125" s="67">
        <v>600</v>
      </c>
      <c r="F125" s="18" t="s">
        <v>15</v>
      </c>
      <c r="G125" s="67">
        <v>100</v>
      </c>
      <c r="H125" s="18" t="s">
        <v>15</v>
      </c>
      <c r="I125" s="67">
        <v>600</v>
      </c>
      <c r="J125" s="18" t="s">
        <v>15</v>
      </c>
      <c r="K125" s="67">
        <v>100</v>
      </c>
      <c r="L125" s="85"/>
    </row>
    <row r="126" spans="1:12" ht="12" customHeight="1">
      <c r="A126" s="167" t="s">
        <v>12</v>
      </c>
      <c r="B126" s="14" t="s">
        <v>15</v>
      </c>
      <c r="C126" s="14" t="s">
        <v>15</v>
      </c>
      <c r="D126" s="14" t="s">
        <v>15</v>
      </c>
      <c r="E126" s="14"/>
      <c r="F126" s="14" t="s">
        <v>15</v>
      </c>
      <c r="G126" s="14"/>
      <c r="H126" s="14" t="s">
        <v>15</v>
      </c>
      <c r="I126" s="14"/>
      <c r="J126" s="14" t="s">
        <v>15</v>
      </c>
      <c r="K126" s="14"/>
      <c r="L126" s="85"/>
    </row>
    <row r="127" spans="1:12" ht="14.25" customHeight="1">
      <c r="A127" s="167" t="s">
        <v>13</v>
      </c>
      <c r="B127" s="14" t="s">
        <v>15</v>
      </c>
      <c r="C127" s="14" t="s">
        <v>15</v>
      </c>
      <c r="D127" s="14" t="s">
        <v>15</v>
      </c>
      <c r="E127" s="14"/>
      <c r="F127" s="14" t="s">
        <v>15</v>
      </c>
      <c r="G127" s="14"/>
      <c r="H127" s="14" t="s">
        <v>15</v>
      </c>
      <c r="I127" s="14"/>
      <c r="J127" s="14" t="s">
        <v>15</v>
      </c>
      <c r="K127" s="14"/>
      <c r="L127" s="85"/>
    </row>
    <row r="128" spans="1:12" ht="15.75" customHeight="1">
      <c r="A128" s="167" t="s">
        <v>14</v>
      </c>
      <c r="B128" s="14" t="s">
        <v>15</v>
      </c>
      <c r="C128" s="14" t="s">
        <v>15</v>
      </c>
      <c r="D128" s="14" t="s">
        <v>15</v>
      </c>
      <c r="E128" s="14"/>
      <c r="F128" s="14" t="s">
        <v>15</v>
      </c>
      <c r="G128" s="14"/>
      <c r="H128" s="14" t="s">
        <v>15</v>
      </c>
      <c r="I128" s="14"/>
      <c r="J128" s="14" t="s">
        <v>15</v>
      </c>
      <c r="K128" s="14"/>
      <c r="L128" s="85"/>
    </row>
    <row r="129" spans="1:14" s="4" customFormat="1" ht="24">
      <c r="A129" s="170" t="s">
        <v>27</v>
      </c>
      <c r="B129" s="172" t="s">
        <v>15</v>
      </c>
      <c r="C129" s="8" t="s">
        <v>15</v>
      </c>
      <c r="D129" s="7" t="s">
        <v>15</v>
      </c>
      <c r="E129" s="61">
        <f>E130+E131+E132+E133</f>
        <v>11600</v>
      </c>
      <c r="F129" s="191" t="s">
        <v>15</v>
      </c>
      <c r="G129" s="61">
        <f>G130+G131+G132+G133</f>
        <v>10647.09</v>
      </c>
      <c r="H129" s="191" t="s">
        <v>15</v>
      </c>
      <c r="I129" s="61">
        <f>I130+I131+I132+I133</f>
        <v>5698</v>
      </c>
      <c r="J129" s="191" t="s">
        <v>15</v>
      </c>
      <c r="K129" s="61">
        <f>K130+K131+K132+K133</f>
        <v>4695.09</v>
      </c>
      <c r="L129" s="23"/>
    </row>
    <row r="130" spans="1:14" s="4" customFormat="1">
      <c r="A130" s="170" t="s">
        <v>11</v>
      </c>
      <c r="B130" s="172" t="s">
        <v>15</v>
      </c>
      <c r="C130" s="8" t="s">
        <v>15</v>
      </c>
      <c r="D130" s="7" t="s">
        <v>15</v>
      </c>
      <c r="E130" s="61">
        <f>E94+E100+E106+E112+E118+E125</f>
        <v>11600</v>
      </c>
      <c r="F130" s="191" t="s">
        <v>15</v>
      </c>
      <c r="G130" s="61">
        <f>G94+G100+G106+G112+G118+G125</f>
        <v>10647.09</v>
      </c>
      <c r="H130" s="191" t="s">
        <v>15</v>
      </c>
      <c r="I130" s="61">
        <f>I94+I100+I106+I112+I118+I125</f>
        <v>5698</v>
      </c>
      <c r="J130" s="191" t="s">
        <v>15</v>
      </c>
      <c r="K130" s="61">
        <f>K95+K101+K107+K113+K119+K125</f>
        <v>4695.09</v>
      </c>
      <c r="L130" s="23"/>
    </row>
    <row r="131" spans="1:14" s="4" customFormat="1">
      <c r="A131" s="170" t="s">
        <v>12</v>
      </c>
      <c r="B131" s="62" t="s">
        <v>15</v>
      </c>
      <c r="C131" s="62" t="s">
        <v>15</v>
      </c>
      <c r="D131" s="184" t="s">
        <v>15</v>
      </c>
      <c r="E131" s="62"/>
      <c r="F131" s="184" t="s">
        <v>15</v>
      </c>
      <c r="G131" s="62"/>
      <c r="H131" s="184" t="s">
        <v>15</v>
      </c>
      <c r="I131" s="62"/>
      <c r="J131" s="184" t="s">
        <v>15</v>
      </c>
      <c r="K131" s="62"/>
      <c r="L131" s="23"/>
    </row>
    <row r="132" spans="1:14" s="4" customFormat="1">
      <c r="A132" s="170" t="s">
        <v>13</v>
      </c>
      <c r="B132" s="62" t="s">
        <v>15</v>
      </c>
      <c r="C132" s="62" t="s">
        <v>15</v>
      </c>
      <c r="D132" s="184" t="s">
        <v>15</v>
      </c>
      <c r="E132" s="62"/>
      <c r="F132" s="184" t="s">
        <v>15</v>
      </c>
      <c r="G132" s="62"/>
      <c r="H132" s="184" t="s">
        <v>15</v>
      </c>
      <c r="I132" s="62"/>
      <c r="J132" s="184" t="s">
        <v>15</v>
      </c>
      <c r="K132" s="62"/>
      <c r="L132" s="23"/>
    </row>
    <row r="133" spans="1:14" s="4" customFormat="1">
      <c r="A133" s="170" t="s">
        <v>14</v>
      </c>
      <c r="B133" s="62" t="s">
        <v>15</v>
      </c>
      <c r="C133" s="62" t="s">
        <v>15</v>
      </c>
      <c r="D133" s="184" t="s">
        <v>15</v>
      </c>
      <c r="E133" s="62"/>
      <c r="F133" s="184" t="s">
        <v>15</v>
      </c>
      <c r="G133" s="62"/>
      <c r="H133" s="184" t="s">
        <v>15</v>
      </c>
      <c r="I133" s="62"/>
      <c r="J133" s="184" t="s">
        <v>15</v>
      </c>
      <c r="K133" s="62"/>
      <c r="L133" s="23"/>
    </row>
    <row r="134" spans="1:14" s="16" customFormat="1" ht="38.25">
      <c r="A134" s="161" t="s">
        <v>43</v>
      </c>
      <c r="B134" s="162" t="s">
        <v>15</v>
      </c>
      <c r="C134" s="162" t="s">
        <v>15</v>
      </c>
      <c r="D134" s="162" t="s">
        <v>15</v>
      </c>
      <c r="E134" s="162" t="s">
        <v>15</v>
      </c>
      <c r="F134" s="162" t="s">
        <v>15</v>
      </c>
      <c r="G134" s="162" t="s">
        <v>15</v>
      </c>
      <c r="H134" s="162" t="s">
        <v>15</v>
      </c>
      <c r="I134" s="162" t="s">
        <v>15</v>
      </c>
      <c r="J134" s="162" t="s">
        <v>15</v>
      </c>
      <c r="K134" s="162" t="s">
        <v>15</v>
      </c>
      <c r="L134" s="24"/>
    </row>
    <row r="135" spans="1:14" ht="51.75" customHeight="1">
      <c r="A135" s="25" t="s">
        <v>31</v>
      </c>
      <c r="B135" s="164">
        <v>0.28699999999999998</v>
      </c>
      <c r="C135" s="164">
        <v>0.28699999999999998</v>
      </c>
      <c r="D135" s="159" t="s">
        <v>15</v>
      </c>
      <c r="E135" s="159" t="s">
        <v>15</v>
      </c>
      <c r="F135" s="159" t="s">
        <v>15</v>
      </c>
      <c r="G135" s="159" t="s">
        <v>15</v>
      </c>
      <c r="H135" s="159" t="s">
        <v>15</v>
      </c>
      <c r="I135" s="159" t="s">
        <v>15</v>
      </c>
      <c r="J135" s="159" t="s">
        <v>15</v>
      </c>
      <c r="K135" s="159" t="s">
        <v>15</v>
      </c>
      <c r="L135" s="25"/>
    </row>
    <row r="136" spans="1:14" ht="60">
      <c r="A136" s="185" t="s">
        <v>32</v>
      </c>
      <c r="B136" s="14" t="s">
        <v>196</v>
      </c>
      <c r="C136" s="14" t="s">
        <v>196</v>
      </c>
      <c r="D136" s="159" t="s">
        <v>15</v>
      </c>
      <c r="E136" s="159" t="s">
        <v>15</v>
      </c>
      <c r="F136" s="159" t="s">
        <v>15</v>
      </c>
      <c r="G136" s="159" t="s">
        <v>15</v>
      </c>
      <c r="H136" s="159" t="s">
        <v>15</v>
      </c>
      <c r="I136" s="159" t="s">
        <v>15</v>
      </c>
      <c r="J136" s="159" t="s">
        <v>15</v>
      </c>
      <c r="K136" s="159" t="s">
        <v>15</v>
      </c>
      <c r="L136" s="25"/>
    </row>
    <row r="137" spans="1:14" ht="72">
      <c r="A137" s="185" t="s">
        <v>102</v>
      </c>
      <c r="B137" s="192">
        <v>0.20100000000000001</v>
      </c>
      <c r="C137" s="192">
        <v>0.245</v>
      </c>
      <c r="D137" s="159" t="s">
        <v>15</v>
      </c>
      <c r="E137" s="159" t="s">
        <v>15</v>
      </c>
      <c r="F137" s="159" t="s">
        <v>15</v>
      </c>
      <c r="G137" s="159" t="s">
        <v>15</v>
      </c>
      <c r="H137" s="159" t="s">
        <v>15</v>
      </c>
      <c r="I137" s="159" t="s">
        <v>15</v>
      </c>
      <c r="J137" s="159" t="s">
        <v>15</v>
      </c>
      <c r="K137" s="159" t="s">
        <v>15</v>
      </c>
      <c r="L137" s="25" t="s">
        <v>280</v>
      </c>
    </row>
    <row r="138" spans="1:14" ht="57" customHeight="1">
      <c r="A138" s="25" t="s">
        <v>33</v>
      </c>
      <c r="B138" s="164" t="s">
        <v>197</v>
      </c>
      <c r="C138" s="164" t="s">
        <v>274</v>
      </c>
      <c r="D138" s="159" t="s">
        <v>15</v>
      </c>
      <c r="E138" s="159" t="s">
        <v>15</v>
      </c>
      <c r="F138" s="159" t="s">
        <v>15</v>
      </c>
      <c r="G138" s="159" t="s">
        <v>15</v>
      </c>
      <c r="H138" s="159" t="s">
        <v>15</v>
      </c>
      <c r="I138" s="159" t="s">
        <v>15</v>
      </c>
      <c r="J138" s="159" t="s">
        <v>15</v>
      </c>
      <c r="K138" s="159" t="s">
        <v>15</v>
      </c>
      <c r="L138" s="25" t="s">
        <v>280</v>
      </c>
    </row>
    <row r="139" spans="1:14" ht="53.25" customHeight="1">
      <c r="A139" s="25" t="s">
        <v>103</v>
      </c>
      <c r="B139" s="164">
        <v>0.35299999999999998</v>
      </c>
      <c r="C139" s="164">
        <v>0.35299999999999998</v>
      </c>
      <c r="D139" s="159" t="s">
        <v>15</v>
      </c>
      <c r="E139" s="159" t="s">
        <v>15</v>
      </c>
      <c r="F139" s="159" t="s">
        <v>15</v>
      </c>
      <c r="G139" s="159" t="s">
        <v>15</v>
      </c>
      <c r="H139" s="159" t="s">
        <v>15</v>
      </c>
      <c r="I139" s="159" t="s">
        <v>15</v>
      </c>
      <c r="J139" s="159" t="s">
        <v>15</v>
      </c>
      <c r="K139" s="159" t="s">
        <v>15</v>
      </c>
      <c r="L139" s="25"/>
    </row>
    <row r="140" spans="1:14" ht="51.75" customHeight="1">
      <c r="A140" s="185" t="s">
        <v>104</v>
      </c>
      <c r="B140" s="165" t="s">
        <v>275</v>
      </c>
      <c r="C140" s="165" t="s">
        <v>273</v>
      </c>
      <c r="D140" s="159" t="s">
        <v>15</v>
      </c>
      <c r="E140" s="159" t="s">
        <v>15</v>
      </c>
      <c r="F140" s="159" t="s">
        <v>15</v>
      </c>
      <c r="G140" s="159" t="s">
        <v>15</v>
      </c>
      <c r="H140" s="159" t="s">
        <v>15</v>
      </c>
      <c r="I140" s="159" t="s">
        <v>15</v>
      </c>
      <c r="J140" s="159" t="s">
        <v>15</v>
      </c>
      <c r="K140" s="159" t="s">
        <v>15</v>
      </c>
      <c r="L140" s="25" t="s">
        <v>281</v>
      </c>
    </row>
    <row r="141" spans="1:14" ht="60">
      <c r="A141" s="185" t="s">
        <v>105</v>
      </c>
      <c r="B141" s="164">
        <v>0.27900000000000003</v>
      </c>
      <c r="C141" s="164">
        <v>0.27900000000000003</v>
      </c>
      <c r="D141" s="159" t="s">
        <v>15</v>
      </c>
      <c r="E141" s="159" t="s">
        <v>15</v>
      </c>
      <c r="F141" s="159" t="s">
        <v>15</v>
      </c>
      <c r="G141" s="159" t="s">
        <v>15</v>
      </c>
      <c r="H141" s="159" t="s">
        <v>15</v>
      </c>
      <c r="I141" s="159" t="s">
        <v>15</v>
      </c>
      <c r="J141" s="159" t="s">
        <v>15</v>
      </c>
      <c r="K141" s="159" t="s">
        <v>15</v>
      </c>
      <c r="L141" s="25"/>
    </row>
    <row r="142" spans="1:14" ht="66" customHeight="1">
      <c r="A142" s="25" t="s">
        <v>106</v>
      </c>
      <c r="B142" s="164" t="s">
        <v>198</v>
      </c>
      <c r="C142" s="14" t="s">
        <v>198</v>
      </c>
      <c r="D142" s="159" t="s">
        <v>15</v>
      </c>
      <c r="E142" s="159" t="s">
        <v>15</v>
      </c>
      <c r="F142" s="159" t="s">
        <v>15</v>
      </c>
      <c r="G142" s="159" t="s">
        <v>15</v>
      </c>
      <c r="H142" s="159" t="s">
        <v>15</v>
      </c>
      <c r="I142" s="159" t="s">
        <v>15</v>
      </c>
      <c r="J142" s="159" t="s">
        <v>15</v>
      </c>
      <c r="K142" s="159" t="s">
        <v>15</v>
      </c>
      <c r="L142" s="25"/>
    </row>
    <row r="143" spans="1:14" s="4" customFormat="1" ht="102" customHeight="1">
      <c r="A143" s="166" t="s">
        <v>62</v>
      </c>
      <c r="B143" s="172" t="s">
        <v>15</v>
      </c>
      <c r="C143" s="8" t="s">
        <v>15</v>
      </c>
      <c r="D143" s="7">
        <v>47</v>
      </c>
      <c r="E143" s="8">
        <v>14.9</v>
      </c>
      <c r="F143" s="7">
        <v>47</v>
      </c>
      <c r="G143" s="8">
        <f>G144/F143</f>
        <v>14.893617021276595</v>
      </c>
      <c r="H143" s="7">
        <v>47</v>
      </c>
      <c r="I143" s="8">
        <f>I144/H143</f>
        <v>0</v>
      </c>
      <c r="J143" s="7">
        <v>47</v>
      </c>
      <c r="K143" s="8">
        <f>K144/J143</f>
        <v>0</v>
      </c>
      <c r="L143" s="87" t="s">
        <v>236</v>
      </c>
      <c r="N143" s="59"/>
    </row>
    <row r="144" spans="1:14">
      <c r="A144" s="167" t="s">
        <v>10</v>
      </c>
      <c r="B144" s="60" t="s">
        <v>15</v>
      </c>
      <c r="C144" s="18" t="s">
        <v>15</v>
      </c>
      <c r="D144" s="168" t="s">
        <v>15</v>
      </c>
      <c r="E144" s="18">
        <f t="shared" ref="E144" si="21">E145+E146+E147+E148</f>
        <v>700</v>
      </c>
      <c r="F144" s="168" t="s">
        <v>15</v>
      </c>
      <c r="G144" s="18">
        <v>700</v>
      </c>
      <c r="H144" s="168" t="s">
        <v>15</v>
      </c>
      <c r="I144" s="18">
        <f t="shared" ref="I144:K144" si="22">I145+I146+I147+I148</f>
        <v>0</v>
      </c>
      <c r="J144" s="168" t="s">
        <v>15</v>
      </c>
      <c r="K144" s="18">
        <f t="shared" si="22"/>
        <v>0</v>
      </c>
      <c r="L144" s="88"/>
    </row>
    <row r="145" spans="1:12">
      <c r="A145" s="167" t="s">
        <v>11</v>
      </c>
      <c r="B145" s="60" t="s">
        <v>15</v>
      </c>
      <c r="C145" s="18" t="s">
        <v>15</v>
      </c>
      <c r="D145" s="168" t="s">
        <v>15</v>
      </c>
      <c r="E145" s="18">
        <v>700</v>
      </c>
      <c r="F145" s="168" t="s">
        <v>15</v>
      </c>
      <c r="G145" s="18">
        <v>700</v>
      </c>
      <c r="H145" s="168" t="s">
        <v>15</v>
      </c>
      <c r="I145" s="18">
        <v>0</v>
      </c>
      <c r="J145" s="168" t="s">
        <v>15</v>
      </c>
      <c r="K145" s="18">
        <v>0</v>
      </c>
      <c r="L145" s="88"/>
    </row>
    <row r="146" spans="1:12">
      <c r="A146" s="167" t="s">
        <v>12</v>
      </c>
      <c r="B146" s="14" t="s">
        <v>28</v>
      </c>
      <c r="C146" s="14" t="s">
        <v>15</v>
      </c>
      <c r="D146" s="169" t="s">
        <v>15</v>
      </c>
      <c r="E146" s="14"/>
      <c r="F146" s="169" t="s">
        <v>15</v>
      </c>
      <c r="G146" s="14"/>
      <c r="H146" s="169" t="s">
        <v>15</v>
      </c>
      <c r="I146" s="14"/>
      <c r="J146" s="169" t="s">
        <v>15</v>
      </c>
      <c r="K146" s="14"/>
      <c r="L146" s="88"/>
    </row>
    <row r="147" spans="1:12">
      <c r="A147" s="167" t="s">
        <v>13</v>
      </c>
      <c r="B147" s="14" t="s">
        <v>15</v>
      </c>
      <c r="C147" s="14" t="s">
        <v>15</v>
      </c>
      <c r="D147" s="169" t="s">
        <v>15</v>
      </c>
      <c r="E147" s="14"/>
      <c r="F147" s="169" t="s">
        <v>15</v>
      </c>
      <c r="G147" s="14"/>
      <c r="H147" s="169" t="s">
        <v>15</v>
      </c>
      <c r="I147" s="14"/>
      <c r="J147" s="169" t="s">
        <v>15</v>
      </c>
      <c r="K147" s="14"/>
      <c r="L147" s="88"/>
    </row>
    <row r="148" spans="1:12">
      <c r="A148" s="167" t="s">
        <v>14</v>
      </c>
      <c r="B148" s="14" t="s">
        <v>15</v>
      </c>
      <c r="C148" s="14" t="s">
        <v>15</v>
      </c>
      <c r="D148" s="169" t="s">
        <v>15</v>
      </c>
      <c r="E148" s="14"/>
      <c r="F148" s="169" t="s">
        <v>15</v>
      </c>
      <c r="G148" s="14"/>
      <c r="H148" s="169" t="s">
        <v>15</v>
      </c>
      <c r="I148" s="14"/>
      <c r="J148" s="169" t="s">
        <v>15</v>
      </c>
      <c r="K148" s="14"/>
      <c r="L148" s="89"/>
    </row>
    <row r="149" spans="1:12" s="4" customFormat="1" ht="64.5" customHeight="1">
      <c r="A149" s="166" t="s">
        <v>63</v>
      </c>
      <c r="B149" s="172" t="s">
        <v>15</v>
      </c>
      <c r="C149" s="8" t="s">
        <v>15</v>
      </c>
      <c r="D149" s="7">
        <v>10</v>
      </c>
      <c r="E149" s="8">
        <f>E150/D149</f>
        <v>100</v>
      </c>
      <c r="F149" s="7">
        <v>10</v>
      </c>
      <c r="G149" s="8">
        <f>G150/F149</f>
        <v>100</v>
      </c>
      <c r="H149" s="7">
        <v>0</v>
      </c>
      <c r="I149" s="8">
        <v>0</v>
      </c>
      <c r="J149" s="7">
        <v>0</v>
      </c>
      <c r="K149" s="8">
        <v>0</v>
      </c>
      <c r="L149" s="87" t="s">
        <v>237</v>
      </c>
    </row>
    <row r="150" spans="1:12">
      <c r="A150" s="167" t="s">
        <v>10</v>
      </c>
      <c r="B150" s="60" t="s">
        <v>15</v>
      </c>
      <c r="C150" s="18" t="s">
        <v>15</v>
      </c>
      <c r="D150" s="168" t="s">
        <v>15</v>
      </c>
      <c r="E150" s="18">
        <f t="shared" ref="E150" si="23">E151+E152+E153+E154</f>
        <v>1000</v>
      </c>
      <c r="F150" s="168" t="s">
        <v>15</v>
      </c>
      <c r="G150" s="18">
        <f t="shared" ref="G150" si="24">G151+G152+G153+G154</f>
        <v>1000</v>
      </c>
      <c r="H150" s="168" t="s">
        <v>15</v>
      </c>
      <c r="I150" s="18">
        <f t="shared" ref="I150" si="25">I151+I152+I153+I154</f>
        <v>0</v>
      </c>
      <c r="J150" s="168" t="s">
        <v>15</v>
      </c>
      <c r="K150" s="18">
        <f t="shared" ref="K150" si="26">K151+K152+K153+K154</f>
        <v>0</v>
      </c>
      <c r="L150" s="88"/>
    </row>
    <row r="151" spans="1:12">
      <c r="A151" s="167" t="s">
        <v>11</v>
      </c>
      <c r="B151" s="60" t="s">
        <v>15</v>
      </c>
      <c r="C151" s="18" t="s">
        <v>15</v>
      </c>
      <c r="D151" s="168" t="s">
        <v>15</v>
      </c>
      <c r="E151" s="18">
        <v>1000</v>
      </c>
      <c r="F151" s="168" t="s">
        <v>15</v>
      </c>
      <c r="G151" s="18">
        <v>1000</v>
      </c>
      <c r="H151" s="168" t="s">
        <v>15</v>
      </c>
      <c r="I151" s="18">
        <v>0</v>
      </c>
      <c r="J151" s="168" t="s">
        <v>15</v>
      </c>
      <c r="K151" s="18">
        <v>0</v>
      </c>
      <c r="L151" s="88"/>
    </row>
    <row r="152" spans="1:12">
      <c r="A152" s="167" t="s">
        <v>12</v>
      </c>
      <c r="B152" s="14" t="s">
        <v>15</v>
      </c>
      <c r="C152" s="14" t="s">
        <v>15</v>
      </c>
      <c r="D152" s="169" t="s">
        <v>15</v>
      </c>
      <c r="E152" s="14"/>
      <c r="F152" s="169" t="s">
        <v>15</v>
      </c>
      <c r="G152" s="14"/>
      <c r="H152" s="169" t="s">
        <v>15</v>
      </c>
      <c r="I152" s="14"/>
      <c r="J152" s="169" t="s">
        <v>15</v>
      </c>
      <c r="K152" s="14"/>
      <c r="L152" s="88"/>
    </row>
    <row r="153" spans="1:12">
      <c r="A153" s="167" t="s">
        <v>13</v>
      </c>
      <c r="B153" s="14" t="s">
        <v>15</v>
      </c>
      <c r="C153" s="14" t="s">
        <v>15</v>
      </c>
      <c r="D153" s="169" t="s">
        <v>15</v>
      </c>
      <c r="E153" s="14"/>
      <c r="F153" s="169" t="s">
        <v>15</v>
      </c>
      <c r="G153" s="14"/>
      <c r="H153" s="169" t="s">
        <v>15</v>
      </c>
      <c r="I153" s="14"/>
      <c r="J153" s="169" t="s">
        <v>15</v>
      </c>
      <c r="K153" s="14"/>
      <c r="L153" s="88"/>
    </row>
    <row r="154" spans="1:12">
      <c r="A154" s="167" t="s">
        <v>14</v>
      </c>
      <c r="B154" s="14" t="s">
        <v>15</v>
      </c>
      <c r="C154" s="14" t="s">
        <v>15</v>
      </c>
      <c r="D154" s="169" t="s">
        <v>15</v>
      </c>
      <c r="E154" s="14"/>
      <c r="F154" s="169" t="s">
        <v>15</v>
      </c>
      <c r="G154" s="14"/>
      <c r="H154" s="169" t="s">
        <v>15</v>
      </c>
      <c r="I154" s="14"/>
      <c r="J154" s="169" t="s">
        <v>15</v>
      </c>
      <c r="K154" s="14"/>
      <c r="L154" s="89"/>
    </row>
    <row r="155" spans="1:12" s="4" customFormat="1" ht="87.75" customHeight="1">
      <c r="A155" s="166" t="s">
        <v>64</v>
      </c>
      <c r="B155" s="172" t="s">
        <v>15</v>
      </c>
      <c r="C155" s="8" t="s">
        <v>15</v>
      </c>
      <c r="D155" s="7">
        <v>301</v>
      </c>
      <c r="E155" s="8">
        <v>65.7</v>
      </c>
      <c r="F155" s="7">
        <v>301</v>
      </c>
      <c r="G155" s="8">
        <f>G156/F155</f>
        <v>62.372093023255815</v>
      </c>
      <c r="H155" s="7">
        <v>15</v>
      </c>
      <c r="I155" s="8">
        <f>I156/H155</f>
        <v>66.666666666666671</v>
      </c>
      <c r="J155" s="7">
        <v>150</v>
      </c>
      <c r="K155" s="8">
        <f>K156/J155</f>
        <v>0</v>
      </c>
      <c r="L155" s="87" t="s">
        <v>276</v>
      </c>
    </row>
    <row r="156" spans="1:12">
      <c r="A156" s="167" t="s">
        <v>10</v>
      </c>
      <c r="B156" s="60" t="s">
        <v>15</v>
      </c>
      <c r="C156" s="18" t="s">
        <v>15</v>
      </c>
      <c r="D156" s="168" t="s">
        <v>15</v>
      </c>
      <c r="E156" s="193">
        <f t="shared" ref="E156" si="27">E157+E158+E159+E160</f>
        <v>19774</v>
      </c>
      <c r="F156" s="194" t="s">
        <v>15</v>
      </c>
      <c r="G156" s="193">
        <f t="shared" ref="G156" si="28">G157+G158+G159+G160</f>
        <v>18774</v>
      </c>
      <c r="H156" s="168" t="s">
        <v>15</v>
      </c>
      <c r="I156" s="18">
        <f t="shared" ref="I156" si="29">I157+I158+I159+I160</f>
        <v>1000</v>
      </c>
      <c r="J156" s="168" t="s">
        <v>15</v>
      </c>
      <c r="K156" s="18">
        <f>K157+K158+K159+K160</f>
        <v>0</v>
      </c>
      <c r="L156" s="88"/>
    </row>
    <row r="157" spans="1:12">
      <c r="A157" s="167" t="s">
        <v>11</v>
      </c>
      <c r="B157" s="60" t="s">
        <v>15</v>
      </c>
      <c r="C157" s="18" t="s">
        <v>15</v>
      </c>
      <c r="D157" s="168" t="s">
        <v>15</v>
      </c>
      <c r="E157" s="193">
        <v>12774</v>
      </c>
      <c r="F157" s="194" t="s">
        <v>15</v>
      </c>
      <c r="G157" s="193">
        <v>11774</v>
      </c>
      <c r="H157" s="168" t="s">
        <v>15</v>
      </c>
      <c r="I157" s="18">
        <v>1000</v>
      </c>
      <c r="J157" s="168" t="s">
        <v>15</v>
      </c>
      <c r="K157" s="18">
        <v>0</v>
      </c>
      <c r="L157" s="88"/>
    </row>
    <row r="158" spans="1:12">
      <c r="A158" s="167" t="s">
        <v>12</v>
      </c>
      <c r="B158" s="14" t="s">
        <v>15</v>
      </c>
      <c r="C158" s="14" t="s">
        <v>15</v>
      </c>
      <c r="D158" s="169" t="s">
        <v>15</v>
      </c>
      <c r="E158" s="14"/>
      <c r="F158" s="169" t="s">
        <v>15</v>
      </c>
      <c r="G158" s="14"/>
      <c r="H158" s="169" t="s">
        <v>15</v>
      </c>
      <c r="I158" s="14"/>
      <c r="J158" s="169" t="s">
        <v>15</v>
      </c>
      <c r="K158" s="14"/>
      <c r="L158" s="88"/>
    </row>
    <row r="159" spans="1:12">
      <c r="A159" s="167" t="s">
        <v>13</v>
      </c>
      <c r="B159" s="14" t="s">
        <v>15</v>
      </c>
      <c r="C159" s="14" t="s">
        <v>15</v>
      </c>
      <c r="D159" s="169" t="s">
        <v>15</v>
      </c>
      <c r="E159" s="14"/>
      <c r="F159" s="169" t="s">
        <v>15</v>
      </c>
      <c r="G159" s="14"/>
      <c r="H159" s="169" t="s">
        <v>15</v>
      </c>
      <c r="I159" s="14"/>
      <c r="J159" s="169" t="s">
        <v>15</v>
      </c>
      <c r="K159" s="14"/>
      <c r="L159" s="88"/>
    </row>
    <row r="160" spans="1:12">
      <c r="A160" s="167" t="s">
        <v>14</v>
      </c>
      <c r="B160" s="14" t="s">
        <v>15</v>
      </c>
      <c r="C160" s="14" t="s">
        <v>15</v>
      </c>
      <c r="D160" s="169" t="s">
        <v>15</v>
      </c>
      <c r="E160" s="18">
        <v>7000</v>
      </c>
      <c r="F160" s="169" t="s">
        <v>15</v>
      </c>
      <c r="G160" s="67">
        <v>7000</v>
      </c>
      <c r="H160" s="169" t="s">
        <v>15</v>
      </c>
      <c r="I160" s="195">
        <v>0</v>
      </c>
      <c r="J160" s="169" t="s">
        <v>15</v>
      </c>
      <c r="K160" s="67">
        <v>0</v>
      </c>
      <c r="L160" s="89"/>
    </row>
    <row r="161" spans="1:14" s="4" customFormat="1" ht="60">
      <c r="A161" s="170" t="s">
        <v>65</v>
      </c>
      <c r="B161" s="172" t="s">
        <v>15</v>
      </c>
      <c r="C161" s="8" t="s">
        <v>15</v>
      </c>
      <c r="D161" s="7">
        <v>4</v>
      </c>
      <c r="E161" s="8">
        <f>E162/D161</f>
        <v>1750</v>
      </c>
      <c r="F161" s="7">
        <v>4</v>
      </c>
      <c r="G161" s="8">
        <f>G162/F161</f>
        <v>1750</v>
      </c>
      <c r="H161" s="7"/>
      <c r="I161" s="8"/>
      <c r="J161" s="7"/>
      <c r="K161" s="8"/>
      <c r="L161" s="87" t="s">
        <v>238</v>
      </c>
    </row>
    <row r="162" spans="1:14">
      <c r="A162" s="167" t="s">
        <v>10</v>
      </c>
      <c r="B162" s="60" t="s">
        <v>15</v>
      </c>
      <c r="C162" s="18" t="s">
        <v>15</v>
      </c>
      <c r="D162" s="168" t="s">
        <v>15</v>
      </c>
      <c r="E162" s="18">
        <f t="shared" ref="E162" si="30">E163+E164+E165+E166</f>
        <v>7000</v>
      </c>
      <c r="F162" s="168" t="s">
        <v>15</v>
      </c>
      <c r="G162" s="18">
        <f t="shared" ref="G162" si="31">G163+G164+G165+G166</f>
        <v>7000</v>
      </c>
      <c r="H162" s="168" t="s">
        <v>15</v>
      </c>
      <c r="I162" s="18">
        <f t="shared" ref="I162" si="32">I163+I164+I165+I166</f>
        <v>0</v>
      </c>
      <c r="J162" s="168" t="s">
        <v>15</v>
      </c>
      <c r="K162" s="18">
        <f t="shared" ref="K162" si="33">K163+K164+K165+K166</f>
        <v>0</v>
      </c>
      <c r="L162" s="88"/>
    </row>
    <row r="163" spans="1:14">
      <c r="A163" s="167" t="s">
        <v>11</v>
      </c>
      <c r="B163" s="60" t="s">
        <v>15</v>
      </c>
      <c r="C163" s="18" t="s">
        <v>15</v>
      </c>
      <c r="D163" s="168" t="s">
        <v>15</v>
      </c>
      <c r="E163" s="18">
        <v>7000</v>
      </c>
      <c r="F163" s="168" t="s">
        <v>15</v>
      </c>
      <c r="G163" s="18">
        <v>7000</v>
      </c>
      <c r="H163" s="168" t="s">
        <v>15</v>
      </c>
      <c r="I163" s="18">
        <v>0</v>
      </c>
      <c r="J163" s="168" t="s">
        <v>15</v>
      </c>
      <c r="K163" s="18">
        <v>0</v>
      </c>
      <c r="L163" s="88"/>
    </row>
    <row r="164" spans="1:14">
      <c r="A164" s="167" t="s">
        <v>12</v>
      </c>
      <c r="B164" s="14" t="s">
        <v>15</v>
      </c>
      <c r="C164" s="14" t="s">
        <v>15</v>
      </c>
      <c r="D164" s="169" t="s">
        <v>15</v>
      </c>
      <c r="E164" s="14"/>
      <c r="F164" s="169" t="s">
        <v>15</v>
      </c>
      <c r="G164" s="14"/>
      <c r="H164" s="169" t="s">
        <v>15</v>
      </c>
      <c r="I164" s="14"/>
      <c r="J164" s="169" t="s">
        <v>15</v>
      </c>
      <c r="K164" s="14"/>
      <c r="L164" s="88"/>
    </row>
    <row r="165" spans="1:14">
      <c r="A165" s="167" t="s">
        <v>13</v>
      </c>
      <c r="B165" s="14" t="s">
        <v>15</v>
      </c>
      <c r="C165" s="14" t="s">
        <v>15</v>
      </c>
      <c r="D165" s="169" t="s">
        <v>15</v>
      </c>
      <c r="E165" s="14"/>
      <c r="F165" s="169" t="s">
        <v>15</v>
      </c>
      <c r="G165" s="14"/>
      <c r="H165" s="169" t="s">
        <v>15</v>
      </c>
      <c r="I165" s="14"/>
      <c r="J165" s="169" t="s">
        <v>15</v>
      </c>
      <c r="K165" s="14"/>
      <c r="L165" s="88"/>
    </row>
    <row r="166" spans="1:14" ht="18" customHeight="1">
      <c r="A166" s="171" t="s">
        <v>14</v>
      </c>
      <c r="B166" s="14" t="s">
        <v>15</v>
      </c>
      <c r="C166" s="14" t="s">
        <v>15</v>
      </c>
      <c r="D166" s="169" t="s">
        <v>15</v>
      </c>
      <c r="E166" s="14"/>
      <c r="F166" s="169" t="s">
        <v>15</v>
      </c>
      <c r="G166" s="14"/>
      <c r="H166" s="169" t="s">
        <v>15</v>
      </c>
      <c r="I166" s="14"/>
      <c r="J166" s="169" t="s">
        <v>15</v>
      </c>
      <c r="K166" s="14"/>
      <c r="L166" s="89"/>
    </row>
    <row r="167" spans="1:14" s="4" customFormat="1" ht="48">
      <c r="A167" s="170" t="s">
        <v>66</v>
      </c>
      <c r="B167" s="172" t="s">
        <v>15</v>
      </c>
      <c r="C167" s="8" t="s">
        <v>15</v>
      </c>
      <c r="D167" s="7">
        <v>4</v>
      </c>
      <c r="E167" s="8">
        <f>E168/D167</f>
        <v>500</v>
      </c>
      <c r="F167" s="7">
        <v>3</v>
      </c>
      <c r="G167" s="8">
        <f>G168/F167</f>
        <v>466.66666666666669</v>
      </c>
      <c r="H167" s="7"/>
      <c r="I167" s="19"/>
      <c r="J167" s="7"/>
      <c r="K167" s="19"/>
      <c r="L167" s="87" t="s">
        <v>290</v>
      </c>
      <c r="N167" s="21"/>
    </row>
    <row r="168" spans="1:14">
      <c r="A168" s="167" t="s">
        <v>10</v>
      </c>
      <c r="B168" s="60" t="s">
        <v>15</v>
      </c>
      <c r="C168" s="18" t="s">
        <v>15</v>
      </c>
      <c r="D168" s="168" t="s">
        <v>15</v>
      </c>
      <c r="E168" s="18">
        <f t="shared" ref="E168" si="34">E169+E170+E171+E172</f>
        <v>2000</v>
      </c>
      <c r="F168" s="168" t="s">
        <v>15</v>
      </c>
      <c r="G168" s="18">
        <f t="shared" ref="G168" si="35">G169+G170+G171+G172</f>
        <v>1400</v>
      </c>
      <c r="H168" s="168" t="s">
        <v>15</v>
      </c>
      <c r="I168" s="18">
        <f t="shared" ref="I168" si="36">I169+I170+I171+I172</f>
        <v>600</v>
      </c>
      <c r="J168" s="168" t="s">
        <v>15</v>
      </c>
      <c r="K168" s="18">
        <f t="shared" ref="K168" si="37">K169+K170+K171+K172</f>
        <v>0</v>
      </c>
      <c r="L168" s="88"/>
    </row>
    <row r="169" spans="1:14">
      <c r="A169" s="167" t="s">
        <v>11</v>
      </c>
      <c r="B169" s="60" t="s">
        <v>15</v>
      </c>
      <c r="C169" s="18" t="s">
        <v>15</v>
      </c>
      <c r="D169" s="168" t="s">
        <v>15</v>
      </c>
      <c r="E169" s="18">
        <v>2000</v>
      </c>
      <c r="F169" s="168" t="s">
        <v>15</v>
      </c>
      <c r="G169" s="18">
        <v>1400</v>
      </c>
      <c r="H169" s="168" t="s">
        <v>15</v>
      </c>
      <c r="I169" s="18">
        <v>600</v>
      </c>
      <c r="J169" s="168" t="s">
        <v>15</v>
      </c>
      <c r="K169" s="18">
        <v>0</v>
      </c>
      <c r="L169" s="88"/>
    </row>
    <row r="170" spans="1:14">
      <c r="A170" s="167" t="s">
        <v>12</v>
      </c>
      <c r="B170" s="14" t="s">
        <v>15</v>
      </c>
      <c r="C170" s="14" t="s">
        <v>15</v>
      </c>
      <c r="D170" s="169" t="s">
        <v>15</v>
      </c>
      <c r="E170" s="14"/>
      <c r="F170" s="169" t="s">
        <v>15</v>
      </c>
      <c r="G170" s="14"/>
      <c r="H170" s="169" t="s">
        <v>15</v>
      </c>
      <c r="I170" s="14"/>
      <c r="J170" s="169" t="s">
        <v>15</v>
      </c>
      <c r="K170" s="14"/>
      <c r="L170" s="88"/>
    </row>
    <row r="171" spans="1:14">
      <c r="A171" s="167" t="s">
        <v>13</v>
      </c>
      <c r="B171" s="14" t="s">
        <v>15</v>
      </c>
      <c r="C171" s="14" t="s">
        <v>15</v>
      </c>
      <c r="D171" s="169" t="s">
        <v>15</v>
      </c>
      <c r="E171" s="14"/>
      <c r="F171" s="169" t="s">
        <v>15</v>
      </c>
      <c r="G171" s="14"/>
      <c r="H171" s="169" t="s">
        <v>15</v>
      </c>
      <c r="I171" s="14"/>
      <c r="J171" s="169" t="s">
        <v>15</v>
      </c>
      <c r="K171" s="14"/>
      <c r="L171" s="88"/>
    </row>
    <row r="172" spans="1:14" ht="15" customHeight="1">
      <c r="A172" s="171" t="s">
        <v>14</v>
      </c>
      <c r="B172" s="14" t="s">
        <v>15</v>
      </c>
      <c r="C172" s="14" t="s">
        <v>15</v>
      </c>
      <c r="D172" s="169" t="s">
        <v>15</v>
      </c>
      <c r="E172" s="14"/>
      <c r="F172" s="169" t="s">
        <v>15</v>
      </c>
      <c r="G172" s="14"/>
      <c r="H172" s="169" t="s">
        <v>15</v>
      </c>
      <c r="I172" s="14"/>
      <c r="J172" s="169" t="s">
        <v>15</v>
      </c>
      <c r="K172" s="14"/>
      <c r="L172" s="89"/>
    </row>
    <row r="173" spans="1:14" s="4" customFormat="1" ht="60">
      <c r="A173" s="170" t="s">
        <v>67</v>
      </c>
      <c r="B173" s="172" t="s">
        <v>15</v>
      </c>
      <c r="C173" s="8" t="s">
        <v>15</v>
      </c>
      <c r="D173" s="7">
        <v>653</v>
      </c>
      <c r="E173" s="8">
        <v>3.1</v>
      </c>
      <c r="F173" s="7">
        <v>653</v>
      </c>
      <c r="G173" s="8">
        <f>G174/F173</f>
        <v>3.0627871362940278</v>
      </c>
      <c r="H173" s="7">
        <v>0</v>
      </c>
      <c r="I173" s="8">
        <v>0</v>
      </c>
      <c r="J173" s="7">
        <v>0</v>
      </c>
      <c r="K173" s="8">
        <v>0</v>
      </c>
      <c r="L173" s="87" t="s">
        <v>239</v>
      </c>
    </row>
    <row r="174" spans="1:14">
      <c r="A174" s="167" t="s">
        <v>10</v>
      </c>
      <c r="B174" s="60" t="s">
        <v>15</v>
      </c>
      <c r="C174" s="18" t="s">
        <v>15</v>
      </c>
      <c r="D174" s="168" t="s">
        <v>15</v>
      </c>
      <c r="E174" s="18">
        <f t="shared" ref="E174" si="38">E175+E176+E177+E178</f>
        <v>2000</v>
      </c>
      <c r="F174" s="168" t="s">
        <v>15</v>
      </c>
      <c r="G174" s="18">
        <f t="shared" ref="G174" si="39">G175+G176+G177+G178</f>
        <v>2000</v>
      </c>
      <c r="H174" s="168" t="s">
        <v>15</v>
      </c>
      <c r="I174" s="18">
        <f>I175+I176+I177+I178</f>
        <v>0</v>
      </c>
      <c r="J174" s="168" t="s">
        <v>15</v>
      </c>
      <c r="K174" s="18">
        <f t="shared" ref="K174" si="40">K175+K176+K177+K178</f>
        <v>0</v>
      </c>
      <c r="L174" s="88"/>
    </row>
    <row r="175" spans="1:14">
      <c r="A175" s="167" t="s">
        <v>11</v>
      </c>
      <c r="B175" s="60" t="s">
        <v>15</v>
      </c>
      <c r="C175" s="18" t="s">
        <v>15</v>
      </c>
      <c r="D175" s="168" t="s">
        <v>15</v>
      </c>
      <c r="E175" s="18">
        <v>2000</v>
      </c>
      <c r="F175" s="168" t="s">
        <v>15</v>
      </c>
      <c r="G175" s="18">
        <v>2000</v>
      </c>
      <c r="H175" s="168" t="s">
        <v>15</v>
      </c>
      <c r="I175" s="18">
        <v>0</v>
      </c>
      <c r="J175" s="168" t="s">
        <v>15</v>
      </c>
      <c r="K175" s="18">
        <v>0</v>
      </c>
      <c r="L175" s="88"/>
    </row>
    <row r="176" spans="1:14">
      <c r="A176" s="167" t="s">
        <v>12</v>
      </c>
      <c r="B176" s="14" t="s">
        <v>15</v>
      </c>
      <c r="C176" s="14" t="s">
        <v>15</v>
      </c>
      <c r="D176" s="169" t="s">
        <v>15</v>
      </c>
      <c r="E176" s="14"/>
      <c r="F176" s="169" t="s">
        <v>15</v>
      </c>
      <c r="G176" s="14"/>
      <c r="H176" s="169" t="s">
        <v>15</v>
      </c>
      <c r="I176" s="14"/>
      <c r="J176" s="169" t="s">
        <v>15</v>
      </c>
      <c r="K176" s="14"/>
      <c r="L176" s="88"/>
    </row>
    <row r="177" spans="1:16">
      <c r="A177" s="167" t="s">
        <v>13</v>
      </c>
      <c r="B177" s="14" t="s">
        <v>15</v>
      </c>
      <c r="C177" s="14" t="s">
        <v>15</v>
      </c>
      <c r="D177" s="169" t="s">
        <v>15</v>
      </c>
      <c r="E177" s="14"/>
      <c r="F177" s="169" t="s">
        <v>15</v>
      </c>
      <c r="G177" s="14"/>
      <c r="H177" s="169" t="s">
        <v>15</v>
      </c>
      <c r="I177" s="14"/>
      <c r="J177" s="169" t="s">
        <v>15</v>
      </c>
      <c r="K177" s="14"/>
      <c r="L177" s="88"/>
    </row>
    <row r="178" spans="1:16">
      <c r="A178" s="167" t="s">
        <v>14</v>
      </c>
      <c r="B178" s="14" t="s">
        <v>15</v>
      </c>
      <c r="C178" s="14" t="s">
        <v>15</v>
      </c>
      <c r="D178" s="169" t="s">
        <v>15</v>
      </c>
      <c r="E178" s="14"/>
      <c r="F178" s="169" t="s">
        <v>15</v>
      </c>
      <c r="G178" s="14"/>
      <c r="H178" s="169" t="s">
        <v>15</v>
      </c>
      <c r="I178" s="14"/>
      <c r="J178" s="169" t="s">
        <v>15</v>
      </c>
      <c r="K178" s="14"/>
      <c r="L178" s="89"/>
    </row>
    <row r="179" spans="1:16" s="4" customFormat="1" ht="24">
      <c r="A179" s="170" t="s">
        <v>29</v>
      </c>
      <c r="B179" s="172" t="s">
        <v>15</v>
      </c>
      <c r="C179" s="8" t="s">
        <v>15</v>
      </c>
      <c r="D179" s="7" t="s">
        <v>15</v>
      </c>
      <c r="E179" s="61">
        <f>E180+E181+E182+E183</f>
        <v>32474</v>
      </c>
      <c r="F179" s="191" t="s">
        <v>15</v>
      </c>
      <c r="G179" s="61">
        <f>G180+G181+G182+G183</f>
        <v>30874</v>
      </c>
      <c r="H179" s="191" t="s">
        <v>15</v>
      </c>
      <c r="I179" s="61">
        <f>I180+I181+I182+I183</f>
        <v>1600</v>
      </c>
      <c r="J179" s="196" t="s">
        <v>15</v>
      </c>
      <c r="K179" s="61">
        <f>K180+K181+K182+K183</f>
        <v>0</v>
      </c>
      <c r="L179" s="23"/>
    </row>
    <row r="180" spans="1:16" s="4" customFormat="1">
      <c r="A180" s="170" t="s">
        <v>11</v>
      </c>
      <c r="B180" s="172" t="s">
        <v>15</v>
      </c>
      <c r="C180" s="8" t="s">
        <v>15</v>
      </c>
      <c r="D180" s="7" t="s">
        <v>15</v>
      </c>
      <c r="E180" s="61">
        <f>E145+E151+E157+E163+E169+E175</f>
        <v>25474</v>
      </c>
      <c r="F180" s="191" t="s">
        <v>15</v>
      </c>
      <c r="G180" s="61">
        <f>G145+G151+G157+G163+G169+G175</f>
        <v>23874</v>
      </c>
      <c r="H180" s="191" t="s">
        <v>15</v>
      </c>
      <c r="I180" s="61">
        <f>I145+I151+I157+I163+I169+I175</f>
        <v>1600</v>
      </c>
      <c r="J180" s="196" t="s">
        <v>15</v>
      </c>
      <c r="K180" s="61">
        <f>K145+K151+K157+K163+K169+K175</f>
        <v>0</v>
      </c>
      <c r="L180" s="23"/>
    </row>
    <row r="181" spans="1:16" s="4" customFormat="1">
      <c r="A181" s="170" t="s">
        <v>12</v>
      </c>
      <c r="B181" s="62" t="s">
        <v>15</v>
      </c>
      <c r="C181" s="62" t="s">
        <v>15</v>
      </c>
      <c r="D181" s="184" t="s">
        <v>15</v>
      </c>
      <c r="E181" s="62"/>
      <c r="F181" s="184" t="s">
        <v>15</v>
      </c>
      <c r="G181" s="62"/>
      <c r="H181" s="184" t="s">
        <v>15</v>
      </c>
      <c r="I181" s="62"/>
      <c r="J181" s="184" t="s">
        <v>15</v>
      </c>
      <c r="K181" s="62"/>
      <c r="L181" s="23"/>
    </row>
    <row r="182" spans="1:16" s="4" customFormat="1">
      <c r="A182" s="170" t="s">
        <v>13</v>
      </c>
      <c r="B182" s="62" t="s">
        <v>15</v>
      </c>
      <c r="C182" s="62" t="s">
        <v>15</v>
      </c>
      <c r="D182" s="184" t="s">
        <v>15</v>
      </c>
      <c r="E182" s="62"/>
      <c r="F182" s="184" t="s">
        <v>15</v>
      </c>
      <c r="G182" s="62"/>
      <c r="H182" s="184" t="s">
        <v>15</v>
      </c>
      <c r="I182" s="62"/>
      <c r="J182" s="184" t="s">
        <v>15</v>
      </c>
      <c r="K182" s="62"/>
      <c r="L182" s="23"/>
    </row>
    <row r="183" spans="1:16" s="4" customFormat="1">
      <c r="A183" s="170" t="s">
        <v>14</v>
      </c>
      <c r="B183" s="62" t="s">
        <v>15</v>
      </c>
      <c r="C183" s="62" t="s">
        <v>15</v>
      </c>
      <c r="D183" s="184" t="s">
        <v>15</v>
      </c>
      <c r="E183" s="8">
        <f>E160</f>
        <v>7000</v>
      </c>
      <c r="F183" s="184" t="s">
        <v>15</v>
      </c>
      <c r="G183" s="8">
        <f>G160</f>
        <v>7000</v>
      </c>
      <c r="H183" s="184" t="s">
        <v>15</v>
      </c>
      <c r="I183" s="8">
        <f>I160</f>
        <v>0</v>
      </c>
      <c r="J183" s="184" t="s">
        <v>15</v>
      </c>
      <c r="K183" s="8">
        <f>K160</f>
        <v>0</v>
      </c>
      <c r="L183" s="23"/>
      <c r="N183" s="94"/>
      <c r="O183" s="94"/>
      <c r="P183" s="94"/>
    </row>
    <row r="184" spans="1:16" s="16" customFormat="1" ht="51">
      <c r="A184" s="161" t="s">
        <v>44</v>
      </c>
      <c r="B184" s="162" t="s">
        <v>15</v>
      </c>
      <c r="C184" s="162" t="s">
        <v>15</v>
      </c>
      <c r="D184" s="162" t="s">
        <v>15</v>
      </c>
      <c r="E184" s="162" t="s">
        <v>15</v>
      </c>
      <c r="F184" s="162" t="s">
        <v>15</v>
      </c>
      <c r="G184" s="162" t="s">
        <v>15</v>
      </c>
      <c r="H184" s="162" t="s">
        <v>15</v>
      </c>
      <c r="I184" s="162" t="s">
        <v>15</v>
      </c>
      <c r="J184" s="162" t="s">
        <v>15</v>
      </c>
      <c r="K184" s="162" t="s">
        <v>15</v>
      </c>
      <c r="L184" s="24"/>
    </row>
    <row r="185" spans="1:16" ht="48">
      <c r="A185" s="167" t="s">
        <v>35</v>
      </c>
      <c r="B185" s="197">
        <v>1</v>
      </c>
      <c r="C185" s="197">
        <v>1</v>
      </c>
      <c r="D185" s="159" t="s">
        <v>15</v>
      </c>
      <c r="E185" s="159" t="s">
        <v>15</v>
      </c>
      <c r="F185" s="159" t="s">
        <v>15</v>
      </c>
      <c r="G185" s="159" t="s">
        <v>15</v>
      </c>
      <c r="H185" s="159" t="s">
        <v>15</v>
      </c>
      <c r="I185" s="159" t="s">
        <v>15</v>
      </c>
      <c r="J185" s="159" t="s">
        <v>15</v>
      </c>
      <c r="K185" s="159" t="s">
        <v>15</v>
      </c>
      <c r="L185" s="25"/>
    </row>
    <row r="186" spans="1:16" ht="48">
      <c r="A186" s="167" t="s">
        <v>36</v>
      </c>
      <c r="B186" s="14" t="s">
        <v>199</v>
      </c>
      <c r="C186" s="14" t="s">
        <v>199</v>
      </c>
      <c r="D186" s="159" t="s">
        <v>15</v>
      </c>
      <c r="E186" s="159" t="s">
        <v>15</v>
      </c>
      <c r="F186" s="159" t="s">
        <v>15</v>
      </c>
      <c r="G186" s="159" t="s">
        <v>15</v>
      </c>
      <c r="H186" s="159" t="s">
        <v>15</v>
      </c>
      <c r="I186" s="159" t="s">
        <v>15</v>
      </c>
      <c r="J186" s="159" t="s">
        <v>15</v>
      </c>
      <c r="K186" s="159" t="s">
        <v>15</v>
      </c>
      <c r="L186" s="25"/>
    </row>
    <row r="187" spans="1:16" ht="60">
      <c r="A187" s="167" t="s">
        <v>107</v>
      </c>
      <c r="B187" s="165" t="s">
        <v>34</v>
      </c>
      <c r="C187" s="14" t="s">
        <v>34</v>
      </c>
      <c r="D187" s="159" t="s">
        <v>15</v>
      </c>
      <c r="E187" s="159" t="s">
        <v>15</v>
      </c>
      <c r="F187" s="159" t="s">
        <v>15</v>
      </c>
      <c r="G187" s="159" t="s">
        <v>15</v>
      </c>
      <c r="H187" s="159" t="s">
        <v>15</v>
      </c>
      <c r="I187" s="159" t="s">
        <v>15</v>
      </c>
      <c r="J187" s="159" t="s">
        <v>15</v>
      </c>
      <c r="K187" s="159" t="s">
        <v>15</v>
      </c>
      <c r="L187" s="25"/>
    </row>
    <row r="188" spans="1:16" s="4" customFormat="1" ht="111.75" customHeight="1">
      <c r="A188" s="166" t="s">
        <v>194</v>
      </c>
      <c r="B188" s="172" t="s">
        <v>15</v>
      </c>
      <c r="C188" s="8" t="s">
        <v>15</v>
      </c>
      <c r="D188" s="7">
        <v>2</v>
      </c>
      <c r="E188" s="8">
        <f>E189/D188</f>
        <v>500</v>
      </c>
      <c r="F188" s="7">
        <v>2</v>
      </c>
      <c r="G188" s="8">
        <f>G189/F188</f>
        <v>500</v>
      </c>
      <c r="H188" s="7">
        <v>2</v>
      </c>
      <c r="I188" s="8">
        <f>I189/H188</f>
        <v>0</v>
      </c>
      <c r="J188" s="7">
        <v>2</v>
      </c>
      <c r="K188" s="8">
        <f>K189/J188</f>
        <v>0</v>
      </c>
      <c r="L188" s="87" t="s">
        <v>240</v>
      </c>
      <c r="N188" s="57"/>
    </row>
    <row r="189" spans="1:16">
      <c r="A189" s="167" t="s">
        <v>10</v>
      </c>
      <c r="B189" s="60" t="s">
        <v>15</v>
      </c>
      <c r="C189" s="18" t="s">
        <v>15</v>
      </c>
      <c r="D189" s="168" t="s">
        <v>15</v>
      </c>
      <c r="E189" s="18">
        <f t="shared" ref="E189:K189" si="41">E190+E191+E192+E193</f>
        <v>1000</v>
      </c>
      <c r="F189" s="168" t="s">
        <v>15</v>
      </c>
      <c r="G189" s="18">
        <f t="shared" si="41"/>
        <v>1000</v>
      </c>
      <c r="H189" s="168" t="s">
        <v>15</v>
      </c>
      <c r="I189" s="18">
        <f t="shared" si="41"/>
        <v>0</v>
      </c>
      <c r="J189" s="168" t="s">
        <v>15</v>
      </c>
      <c r="K189" s="18">
        <f t="shared" si="41"/>
        <v>0</v>
      </c>
      <c r="L189" s="88"/>
    </row>
    <row r="190" spans="1:16">
      <c r="A190" s="167" t="s">
        <v>11</v>
      </c>
      <c r="B190" s="60" t="s">
        <v>15</v>
      </c>
      <c r="C190" s="18" t="s">
        <v>15</v>
      </c>
      <c r="D190" s="168" t="s">
        <v>15</v>
      </c>
      <c r="E190" s="18">
        <v>1000</v>
      </c>
      <c r="F190" s="168" t="s">
        <v>15</v>
      </c>
      <c r="G190" s="18">
        <v>1000</v>
      </c>
      <c r="H190" s="168" t="s">
        <v>15</v>
      </c>
      <c r="I190" s="18">
        <v>0</v>
      </c>
      <c r="J190" s="168" t="s">
        <v>15</v>
      </c>
      <c r="K190" s="18">
        <v>0</v>
      </c>
      <c r="L190" s="88"/>
    </row>
    <row r="191" spans="1:16">
      <c r="A191" s="167" t="s">
        <v>12</v>
      </c>
      <c r="B191" s="14" t="s">
        <v>15</v>
      </c>
      <c r="C191" s="14" t="s">
        <v>15</v>
      </c>
      <c r="D191" s="169" t="s">
        <v>15</v>
      </c>
      <c r="E191" s="14"/>
      <c r="F191" s="169" t="s">
        <v>15</v>
      </c>
      <c r="G191" s="14"/>
      <c r="H191" s="169" t="s">
        <v>15</v>
      </c>
      <c r="I191" s="14"/>
      <c r="J191" s="169" t="s">
        <v>15</v>
      </c>
      <c r="K191" s="14"/>
      <c r="L191" s="88"/>
    </row>
    <row r="192" spans="1:16">
      <c r="A192" s="167" t="s">
        <v>13</v>
      </c>
      <c r="B192" s="14" t="s">
        <v>15</v>
      </c>
      <c r="C192" s="14" t="s">
        <v>15</v>
      </c>
      <c r="D192" s="169" t="s">
        <v>15</v>
      </c>
      <c r="E192" s="14"/>
      <c r="F192" s="169" t="s">
        <v>15</v>
      </c>
      <c r="G192" s="14"/>
      <c r="H192" s="169" t="s">
        <v>15</v>
      </c>
      <c r="I192" s="14"/>
      <c r="J192" s="169" t="s">
        <v>15</v>
      </c>
      <c r="K192" s="14"/>
      <c r="L192" s="88"/>
    </row>
    <row r="193" spans="1:12">
      <c r="A193" s="167" t="s">
        <v>14</v>
      </c>
      <c r="B193" s="14" t="s">
        <v>15</v>
      </c>
      <c r="C193" s="14" t="s">
        <v>15</v>
      </c>
      <c r="D193" s="169" t="s">
        <v>15</v>
      </c>
      <c r="E193" s="14"/>
      <c r="F193" s="169" t="s">
        <v>15</v>
      </c>
      <c r="G193" s="14"/>
      <c r="H193" s="169" t="s">
        <v>15</v>
      </c>
      <c r="I193" s="14"/>
      <c r="J193" s="169" t="s">
        <v>15</v>
      </c>
      <c r="K193" s="14"/>
      <c r="L193" s="89"/>
    </row>
    <row r="194" spans="1:12" s="4" customFormat="1" ht="78.75" customHeight="1">
      <c r="A194" s="166" t="s">
        <v>68</v>
      </c>
      <c r="B194" s="172" t="s">
        <v>15</v>
      </c>
      <c r="C194" s="8" t="s">
        <v>15</v>
      </c>
      <c r="D194" s="7">
        <v>2500</v>
      </c>
      <c r="E194" s="8">
        <f>E195/D194</f>
        <v>1.2</v>
      </c>
      <c r="F194" s="7">
        <v>2500</v>
      </c>
      <c r="G194" s="8">
        <f>G195/F194</f>
        <v>1.2034400000000001</v>
      </c>
      <c r="H194" s="7">
        <v>0</v>
      </c>
      <c r="I194" s="8">
        <v>0</v>
      </c>
      <c r="J194" s="7">
        <v>0</v>
      </c>
      <c r="K194" s="8">
        <v>0</v>
      </c>
      <c r="L194" s="87" t="s">
        <v>264</v>
      </c>
    </row>
    <row r="195" spans="1:12">
      <c r="A195" s="167" t="s">
        <v>10</v>
      </c>
      <c r="B195" s="60" t="s">
        <v>15</v>
      </c>
      <c r="C195" s="18" t="s">
        <v>15</v>
      </c>
      <c r="D195" s="168" t="s">
        <v>15</v>
      </c>
      <c r="E195" s="18">
        <f t="shared" ref="E195:K195" si="42">E196+E197+E198+E199</f>
        <v>3000</v>
      </c>
      <c r="F195" s="168" t="s">
        <v>15</v>
      </c>
      <c r="G195" s="18">
        <f t="shared" si="42"/>
        <v>3008.6</v>
      </c>
      <c r="H195" s="168" t="s">
        <v>15</v>
      </c>
      <c r="I195" s="18">
        <f>I196+I197+I198+I199</f>
        <v>0</v>
      </c>
      <c r="J195" s="168" t="s">
        <v>15</v>
      </c>
      <c r="K195" s="18">
        <f t="shared" si="42"/>
        <v>8.6</v>
      </c>
      <c r="L195" s="88"/>
    </row>
    <row r="196" spans="1:12">
      <c r="A196" s="167" t="s">
        <v>11</v>
      </c>
      <c r="B196" s="60" t="s">
        <v>15</v>
      </c>
      <c r="C196" s="18" t="s">
        <v>15</v>
      </c>
      <c r="D196" s="168" t="s">
        <v>15</v>
      </c>
      <c r="E196" s="18">
        <v>3000</v>
      </c>
      <c r="F196" s="168" t="s">
        <v>15</v>
      </c>
      <c r="G196" s="18">
        <v>3000</v>
      </c>
      <c r="H196" s="168" t="s">
        <v>15</v>
      </c>
      <c r="I196" s="18">
        <v>0</v>
      </c>
      <c r="J196" s="168" t="s">
        <v>15</v>
      </c>
      <c r="K196" s="18">
        <v>0</v>
      </c>
      <c r="L196" s="88"/>
    </row>
    <row r="197" spans="1:12">
      <c r="A197" s="167" t="s">
        <v>12</v>
      </c>
      <c r="B197" s="14" t="s">
        <v>15</v>
      </c>
      <c r="C197" s="14" t="s">
        <v>15</v>
      </c>
      <c r="D197" s="169" t="s">
        <v>15</v>
      </c>
      <c r="E197" s="14"/>
      <c r="F197" s="169" t="s">
        <v>15</v>
      </c>
      <c r="G197" s="14"/>
      <c r="H197" s="169" t="s">
        <v>15</v>
      </c>
      <c r="I197" s="14"/>
      <c r="J197" s="169" t="s">
        <v>15</v>
      </c>
      <c r="K197" s="14"/>
      <c r="L197" s="88"/>
    </row>
    <row r="198" spans="1:12">
      <c r="A198" s="167" t="s">
        <v>13</v>
      </c>
      <c r="B198" s="14" t="s">
        <v>15</v>
      </c>
      <c r="C198" s="14" t="s">
        <v>15</v>
      </c>
      <c r="D198" s="169" t="s">
        <v>15</v>
      </c>
      <c r="E198" s="14">
        <v>0</v>
      </c>
      <c r="F198" s="169" t="s">
        <v>15</v>
      </c>
      <c r="G198" s="14">
        <v>8.6</v>
      </c>
      <c r="H198" s="169" t="s">
        <v>15</v>
      </c>
      <c r="I198" s="14">
        <v>0</v>
      </c>
      <c r="J198" s="169" t="s">
        <v>15</v>
      </c>
      <c r="K198" s="14">
        <v>8.6</v>
      </c>
      <c r="L198" s="88"/>
    </row>
    <row r="199" spans="1:12" ht="18" customHeight="1">
      <c r="A199" s="167" t="s">
        <v>14</v>
      </c>
      <c r="B199" s="14" t="s">
        <v>15</v>
      </c>
      <c r="C199" s="14" t="s">
        <v>15</v>
      </c>
      <c r="D199" s="169" t="s">
        <v>15</v>
      </c>
      <c r="E199" s="14"/>
      <c r="F199" s="169" t="s">
        <v>15</v>
      </c>
      <c r="G199" s="14"/>
      <c r="H199" s="169" t="s">
        <v>15</v>
      </c>
      <c r="I199" s="14"/>
      <c r="J199" s="169" t="s">
        <v>15</v>
      </c>
      <c r="K199" s="14"/>
      <c r="L199" s="89"/>
    </row>
    <row r="200" spans="1:12" s="4" customFormat="1" ht="74.25" customHeight="1">
      <c r="A200" s="166" t="s">
        <v>69</v>
      </c>
      <c r="B200" s="172" t="s">
        <v>15</v>
      </c>
      <c r="C200" s="8" t="s">
        <v>15</v>
      </c>
      <c r="D200" s="7">
        <v>40</v>
      </c>
      <c r="E200" s="8">
        <f>E201/D200</f>
        <v>3</v>
      </c>
      <c r="F200" s="7">
        <v>40</v>
      </c>
      <c r="G200" s="8">
        <f>G201/F200</f>
        <v>3.0825</v>
      </c>
      <c r="H200" s="7"/>
      <c r="I200" s="8"/>
      <c r="J200" s="7">
        <f>-L2041</f>
        <v>0</v>
      </c>
      <c r="K200" s="8">
        <f>-L2041</f>
        <v>0</v>
      </c>
      <c r="L200" s="87" t="s">
        <v>265</v>
      </c>
    </row>
    <row r="201" spans="1:12">
      <c r="A201" s="167" t="s">
        <v>10</v>
      </c>
      <c r="B201" s="60" t="s">
        <v>15</v>
      </c>
      <c r="C201" s="18" t="s">
        <v>15</v>
      </c>
      <c r="D201" s="168" t="s">
        <v>15</v>
      </c>
      <c r="E201" s="18">
        <f t="shared" ref="E201:K201" si="43">E202+E203+E204+E205</f>
        <v>120</v>
      </c>
      <c r="F201" s="168" t="s">
        <v>15</v>
      </c>
      <c r="G201" s="18">
        <f t="shared" si="43"/>
        <v>123.3</v>
      </c>
      <c r="H201" s="168" t="s">
        <v>15</v>
      </c>
      <c r="I201" s="18">
        <f t="shared" si="43"/>
        <v>0</v>
      </c>
      <c r="J201" s="168" t="s">
        <v>15</v>
      </c>
      <c r="K201" s="18">
        <f t="shared" si="43"/>
        <v>3.3</v>
      </c>
      <c r="L201" s="88"/>
    </row>
    <row r="202" spans="1:12">
      <c r="A202" s="167" t="s">
        <v>11</v>
      </c>
      <c r="B202" s="60" t="s">
        <v>15</v>
      </c>
      <c r="C202" s="18" t="s">
        <v>15</v>
      </c>
      <c r="D202" s="168" t="s">
        <v>15</v>
      </c>
      <c r="E202" s="18">
        <v>120</v>
      </c>
      <c r="F202" s="168" t="s">
        <v>15</v>
      </c>
      <c r="G202" s="18">
        <v>120</v>
      </c>
      <c r="H202" s="168" t="s">
        <v>15</v>
      </c>
      <c r="I202" s="18">
        <v>0</v>
      </c>
      <c r="J202" s="168" t="s">
        <v>15</v>
      </c>
      <c r="K202" s="18">
        <v>0</v>
      </c>
      <c r="L202" s="88"/>
    </row>
    <row r="203" spans="1:12">
      <c r="A203" s="167" t="s">
        <v>12</v>
      </c>
      <c r="B203" s="14" t="s">
        <v>15</v>
      </c>
      <c r="C203" s="14" t="s">
        <v>15</v>
      </c>
      <c r="D203" s="169" t="s">
        <v>15</v>
      </c>
      <c r="E203" s="14"/>
      <c r="F203" s="169" t="s">
        <v>15</v>
      </c>
      <c r="G203" s="14"/>
      <c r="H203" s="169" t="s">
        <v>15</v>
      </c>
      <c r="I203" s="14"/>
      <c r="J203" s="169" t="s">
        <v>15</v>
      </c>
      <c r="K203" s="14"/>
      <c r="L203" s="88"/>
    </row>
    <row r="204" spans="1:12">
      <c r="A204" s="167" t="s">
        <v>13</v>
      </c>
      <c r="B204" s="14" t="s">
        <v>15</v>
      </c>
      <c r="C204" s="14" t="s">
        <v>15</v>
      </c>
      <c r="D204" s="169" t="s">
        <v>15</v>
      </c>
      <c r="E204" s="14">
        <v>0</v>
      </c>
      <c r="F204" s="169" t="s">
        <v>15</v>
      </c>
      <c r="G204" s="14">
        <v>0</v>
      </c>
      <c r="H204" s="169" t="s">
        <v>15</v>
      </c>
      <c r="I204" s="14"/>
      <c r="J204" s="169" t="s">
        <v>15</v>
      </c>
      <c r="K204" s="14"/>
      <c r="L204" s="88"/>
    </row>
    <row r="205" spans="1:12">
      <c r="A205" s="167" t="s">
        <v>14</v>
      </c>
      <c r="B205" s="14" t="s">
        <v>15</v>
      </c>
      <c r="C205" s="14" t="s">
        <v>15</v>
      </c>
      <c r="D205" s="169" t="s">
        <v>15</v>
      </c>
      <c r="E205" s="14">
        <v>0</v>
      </c>
      <c r="F205" s="169" t="s">
        <v>15</v>
      </c>
      <c r="G205" s="14">
        <v>3.3</v>
      </c>
      <c r="H205" s="169" t="s">
        <v>15</v>
      </c>
      <c r="I205" s="14">
        <v>0</v>
      </c>
      <c r="J205" s="169" t="s">
        <v>15</v>
      </c>
      <c r="K205" s="14">
        <v>3.3</v>
      </c>
      <c r="L205" s="89"/>
    </row>
    <row r="206" spans="1:12" s="4" customFormat="1" ht="53.25" customHeight="1">
      <c r="A206" s="166" t="s">
        <v>70</v>
      </c>
      <c r="B206" s="172" t="s">
        <v>15</v>
      </c>
      <c r="C206" s="8" t="s">
        <v>15</v>
      </c>
      <c r="D206" s="7">
        <v>50</v>
      </c>
      <c r="E206" s="8">
        <f>E207/D206</f>
        <v>24</v>
      </c>
      <c r="F206" s="7">
        <v>50</v>
      </c>
      <c r="G206" s="8">
        <f>G207/F206</f>
        <v>24</v>
      </c>
      <c r="H206" s="7">
        <v>50</v>
      </c>
      <c r="I206" s="8">
        <f>I207/H206</f>
        <v>24</v>
      </c>
      <c r="J206" s="7">
        <v>50</v>
      </c>
      <c r="K206" s="8">
        <f>K207/J206</f>
        <v>24</v>
      </c>
      <c r="L206" s="87" t="s">
        <v>283</v>
      </c>
    </row>
    <row r="207" spans="1:12">
      <c r="A207" s="167" t="s">
        <v>10</v>
      </c>
      <c r="B207" s="60" t="s">
        <v>15</v>
      </c>
      <c r="C207" s="18" t="s">
        <v>15</v>
      </c>
      <c r="D207" s="168" t="s">
        <v>15</v>
      </c>
      <c r="E207" s="18">
        <f t="shared" ref="E207:K207" si="44">E208+E209+E210+E211</f>
        <v>1200</v>
      </c>
      <c r="F207" s="168" t="s">
        <v>15</v>
      </c>
      <c r="G207" s="18">
        <f t="shared" si="44"/>
        <v>1200</v>
      </c>
      <c r="H207" s="168" t="s">
        <v>15</v>
      </c>
      <c r="I207" s="18">
        <f t="shared" si="44"/>
        <v>1200</v>
      </c>
      <c r="J207" s="168" t="s">
        <v>15</v>
      </c>
      <c r="K207" s="18">
        <f t="shared" si="44"/>
        <v>1200</v>
      </c>
      <c r="L207" s="88"/>
    </row>
    <row r="208" spans="1:12">
      <c r="A208" s="167" t="s">
        <v>11</v>
      </c>
      <c r="B208" s="60" t="s">
        <v>15</v>
      </c>
      <c r="C208" s="18" t="s">
        <v>15</v>
      </c>
      <c r="D208" s="168" t="s">
        <v>15</v>
      </c>
      <c r="E208" s="18">
        <v>1200</v>
      </c>
      <c r="F208" s="168" t="s">
        <v>15</v>
      </c>
      <c r="G208" s="18">
        <v>1200</v>
      </c>
      <c r="H208" s="168" t="s">
        <v>15</v>
      </c>
      <c r="I208" s="18">
        <v>1200</v>
      </c>
      <c r="J208" s="168" t="s">
        <v>15</v>
      </c>
      <c r="K208" s="18">
        <v>1200</v>
      </c>
      <c r="L208" s="88"/>
    </row>
    <row r="209" spans="1:12">
      <c r="A209" s="167" t="s">
        <v>12</v>
      </c>
      <c r="B209" s="14" t="s">
        <v>15</v>
      </c>
      <c r="C209" s="14" t="s">
        <v>15</v>
      </c>
      <c r="D209" s="169" t="s">
        <v>15</v>
      </c>
      <c r="E209" s="14"/>
      <c r="F209" s="169" t="s">
        <v>15</v>
      </c>
      <c r="G209" s="14"/>
      <c r="H209" s="169" t="s">
        <v>15</v>
      </c>
      <c r="I209" s="14"/>
      <c r="J209" s="169" t="s">
        <v>15</v>
      </c>
      <c r="K209" s="14"/>
      <c r="L209" s="88"/>
    </row>
    <row r="210" spans="1:12">
      <c r="A210" s="167" t="s">
        <v>13</v>
      </c>
      <c r="B210" s="14" t="s">
        <v>15</v>
      </c>
      <c r="C210" s="14" t="s">
        <v>15</v>
      </c>
      <c r="D210" s="169" t="s">
        <v>15</v>
      </c>
      <c r="E210" s="14"/>
      <c r="F210" s="169" t="s">
        <v>15</v>
      </c>
      <c r="G210" s="14"/>
      <c r="H210" s="169" t="s">
        <v>15</v>
      </c>
      <c r="I210" s="14"/>
      <c r="J210" s="169" t="s">
        <v>15</v>
      </c>
      <c r="K210" s="14"/>
      <c r="L210" s="88"/>
    </row>
    <row r="211" spans="1:12">
      <c r="A211" s="167" t="s">
        <v>14</v>
      </c>
      <c r="B211" s="14" t="s">
        <v>15</v>
      </c>
      <c r="C211" s="14" t="s">
        <v>15</v>
      </c>
      <c r="D211" s="169" t="s">
        <v>15</v>
      </c>
      <c r="E211" s="14"/>
      <c r="F211" s="169" t="s">
        <v>15</v>
      </c>
      <c r="G211" s="14"/>
      <c r="H211" s="169" t="s">
        <v>15</v>
      </c>
      <c r="I211" s="14"/>
      <c r="J211" s="169" t="s">
        <v>15</v>
      </c>
      <c r="K211" s="14"/>
      <c r="L211" s="89"/>
    </row>
    <row r="212" spans="1:12" s="4" customFormat="1" ht="54" customHeight="1">
      <c r="A212" s="166" t="s">
        <v>71</v>
      </c>
      <c r="B212" s="172" t="s">
        <v>15</v>
      </c>
      <c r="C212" s="8" t="s">
        <v>15</v>
      </c>
      <c r="D212" s="7">
        <v>70</v>
      </c>
      <c r="E212" s="8">
        <v>17.100000000000001</v>
      </c>
      <c r="F212" s="7">
        <v>70</v>
      </c>
      <c r="G212" s="8">
        <f>G213/F212</f>
        <v>17.142857142857142</v>
      </c>
      <c r="H212" s="7"/>
      <c r="I212" s="8">
        <v>0</v>
      </c>
      <c r="J212" s="7"/>
      <c r="K212" s="8">
        <v>0</v>
      </c>
      <c r="L212" s="87" t="s">
        <v>284</v>
      </c>
    </row>
    <row r="213" spans="1:12">
      <c r="A213" s="167" t="s">
        <v>10</v>
      </c>
      <c r="B213" s="60" t="s">
        <v>15</v>
      </c>
      <c r="C213" s="18" t="s">
        <v>15</v>
      </c>
      <c r="D213" s="168" t="s">
        <v>15</v>
      </c>
      <c r="E213" s="18">
        <f t="shared" ref="E213:K213" si="45">E214+E215+E216+E217</f>
        <v>1200</v>
      </c>
      <c r="F213" s="168" t="s">
        <v>15</v>
      </c>
      <c r="G213" s="18">
        <f>G214+G215+G216+G217</f>
        <v>1200</v>
      </c>
      <c r="H213" s="168" t="s">
        <v>15</v>
      </c>
      <c r="I213" s="18">
        <f t="shared" si="45"/>
        <v>0</v>
      </c>
      <c r="J213" s="168" t="s">
        <v>15</v>
      </c>
      <c r="K213" s="18">
        <f t="shared" si="45"/>
        <v>0</v>
      </c>
      <c r="L213" s="88"/>
    </row>
    <row r="214" spans="1:12">
      <c r="A214" s="167" t="s">
        <v>11</v>
      </c>
      <c r="B214" s="60" t="s">
        <v>15</v>
      </c>
      <c r="C214" s="18" t="s">
        <v>15</v>
      </c>
      <c r="D214" s="168" t="s">
        <v>15</v>
      </c>
      <c r="E214" s="18">
        <v>1200</v>
      </c>
      <c r="F214" s="168" t="s">
        <v>15</v>
      </c>
      <c r="G214" s="18">
        <v>1200</v>
      </c>
      <c r="H214" s="168" t="s">
        <v>15</v>
      </c>
      <c r="I214" s="18">
        <v>0</v>
      </c>
      <c r="J214" s="168" t="s">
        <v>15</v>
      </c>
      <c r="K214" s="18">
        <v>0</v>
      </c>
      <c r="L214" s="88"/>
    </row>
    <row r="215" spans="1:12">
      <c r="A215" s="167" t="s">
        <v>12</v>
      </c>
      <c r="B215" s="14" t="s">
        <v>15</v>
      </c>
      <c r="C215" s="14" t="s">
        <v>15</v>
      </c>
      <c r="D215" s="169" t="s">
        <v>15</v>
      </c>
      <c r="E215" s="14"/>
      <c r="F215" s="169" t="s">
        <v>15</v>
      </c>
      <c r="G215" s="14"/>
      <c r="H215" s="169" t="s">
        <v>15</v>
      </c>
      <c r="I215" s="14"/>
      <c r="J215" s="169" t="s">
        <v>15</v>
      </c>
      <c r="K215" s="14"/>
      <c r="L215" s="88"/>
    </row>
    <row r="216" spans="1:12">
      <c r="A216" s="167" t="s">
        <v>13</v>
      </c>
      <c r="B216" s="14" t="s">
        <v>15</v>
      </c>
      <c r="C216" s="14" t="s">
        <v>15</v>
      </c>
      <c r="D216" s="169" t="s">
        <v>15</v>
      </c>
      <c r="E216" s="14"/>
      <c r="F216" s="169" t="s">
        <v>15</v>
      </c>
      <c r="G216" s="14"/>
      <c r="H216" s="169" t="s">
        <v>15</v>
      </c>
      <c r="I216" s="14"/>
      <c r="J216" s="169" t="s">
        <v>15</v>
      </c>
      <c r="K216" s="14"/>
      <c r="L216" s="88"/>
    </row>
    <row r="217" spans="1:12">
      <c r="A217" s="167" t="s">
        <v>14</v>
      </c>
      <c r="B217" s="14" t="s">
        <v>15</v>
      </c>
      <c r="C217" s="14" t="s">
        <v>15</v>
      </c>
      <c r="D217" s="169" t="s">
        <v>15</v>
      </c>
      <c r="E217" s="14"/>
      <c r="F217" s="169" t="s">
        <v>15</v>
      </c>
      <c r="G217" s="14"/>
      <c r="H217" s="169" t="s">
        <v>15</v>
      </c>
      <c r="I217" s="14"/>
      <c r="J217" s="169" t="s">
        <v>15</v>
      </c>
      <c r="K217" s="14"/>
      <c r="L217" s="89"/>
    </row>
    <row r="218" spans="1:12" s="4" customFormat="1" ht="24">
      <c r="A218" s="170" t="s">
        <v>30</v>
      </c>
      <c r="B218" s="172" t="s">
        <v>15</v>
      </c>
      <c r="C218" s="8" t="s">
        <v>15</v>
      </c>
      <c r="D218" s="7" t="s">
        <v>15</v>
      </c>
      <c r="E218" s="8">
        <f>E219+E220+E221+E222</f>
        <v>6520</v>
      </c>
      <c r="F218" s="7" t="s">
        <v>15</v>
      </c>
      <c r="G218" s="8">
        <f>G219+G220+G221+G222</f>
        <v>6531.9000000000005</v>
      </c>
      <c r="H218" s="7" t="s">
        <v>15</v>
      </c>
      <c r="I218" s="8">
        <f>I219+I220+I221+I222</f>
        <v>1200</v>
      </c>
      <c r="J218" s="7" t="s">
        <v>15</v>
      </c>
      <c r="K218" s="8">
        <f>K219+K220+K221+K222</f>
        <v>1211.8999999999999</v>
      </c>
      <c r="L218" s="23"/>
    </row>
    <row r="219" spans="1:12" s="4" customFormat="1">
      <c r="A219" s="170" t="s">
        <v>11</v>
      </c>
      <c r="B219" s="172" t="s">
        <v>15</v>
      </c>
      <c r="C219" s="8" t="s">
        <v>15</v>
      </c>
      <c r="D219" s="7" t="s">
        <v>15</v>
      </c>
      <c r="E219" s="8">
        <f>E181+E190+E196+E202+E208+E214</f>
        <v>6520</v>
      </c>
      <c r="F219" s="7" t="s">
        <v>15</v>
      </c>
      <c r="G219" s="8">
        <f>G181+G190+G196+G202+G208+G214</f>
        <v>6520</v>
      </c>
      <c r="H219" s="7" t="s">
        <v>15</v>
      </c>
      <c r="I219" s="8">
        <f>I181+I190+I196+I202+I208+I214</f>
        <v>1200</v>
      </c>
      <c r="J219" s="7" t="s">
        <v>15</v>
      </c>
      <c r="K219" s="8">
        <f>K181+K190+K196+K202+K208+K214</f>
        <v>1200</v>
      </c>
      <c r="L219" s="23"/>
    </row>
    <row r="220" spans="1:12" s="4" customFormat="1">
      <c r="A220" s="170" t="s">
        <v>12</v>
      </c>
      <c r="B220" s="62" t="s">
        <v>15</v>
      </c>
      <c r="C220" s="62" t="s">
        <v>15</v>
      </c>
      <c r="D220" s="184" t="s">
        <v>15</v>
      </c>
      <c r="E220" s="62"/>
      <c r="F220" s="184" t="s">
        <v>15</v>
      </c>
      <c r="G220" s="62"/>
      <c r="H220" s="184" t="s">
        <v>15</v>
      </c>
      <c r="I220" s="62"/>
      <c r="J220" s="184" t="s">
        <v>15</v>
      </c>
      <c r="K220" s="62"/>
      <c r="L220" s="23"/>
    </row>
    <row r="221" spans="1:12" s="4" customFormat="1">
      <c r="A221" s="170" t="s">
        <v>13</v>
      </c>
      <c r="B221" s="62" t="s">
        <v>15</v>
      </c>
      <c r="C221" s="62" t="s">
        <v>15</v>
      </c>
      <c r="D221" s="184" t="s">
        <v>15</v>
      </c>
      <c r="E221" s="62">
        <f>E198+E204+E210+E216</f>
        <v>0</v>
      </c>
      <c r="F221" s="184" t="s">
        <v>15</v>
      </c>
      <c r="G221" s="62">
        <f>G198+G204+G210+G216</f>
        <v>8.6</v>
      </c>
      <c r="H221" s="184" t="s">
        <v>15</v>
      </c>
      <c r="I221" s="62">
        <f>I198+I204+I210+I216</f>
        <v>0</v>
      </c>
      <c r="J221" s="184" t="s">
        <v>15</v>
      </c>
      <c r="K221" s="62">
        <f>K198+K204+K210+K216</f>
        <v>8.6</v>
      </c>
      <c r="L221" s="23"/>
    </row>
    <row r="222" spans="1:12" s="4" customFormat="1">
      <c r="A222" s="170" t="s">
        <v>14</v>
      </c>
      <c r="B222" s="62" t="s">
        <v>15</v>
      </c>
      <c r="C222" s="62" t="s">
        <v>15</v>
      </c>
      <c r="D222" s="184" t="s">
        <v>15</v>
      </c>
      <c r="E222" s="62">
        <f>E199+E205+E211+E217</f>
        <v>0</v>
      </c>
      <c r="F222" s="184" t="s">
        <v>15</v>
      </c>
      <c r="G222" s="62">
        <f>G199+G205+G211+G217</f>
        <v>3.3</v>
      </c>
      <c r="H222" s="184" t="s">
        <v>15</v>
      </c>
      <c r="I222" s="62">
        <f>I199+I205+I211+I217</f>
        <v>0</v>
      </c>
      <c r="J222" s="184" t="s">
        <v>15</v>
      </c>
      <c r="K222" s="62">
        <f>K199+K205+K211+K217</f>
        <v>3.3</v>
      </c>
      <c r="L222" s="23"/>
    </row>
    <row r="223" spans="1:12" s="16" customFormat="1" ht="51">
      <c r="A223" s="161" t="s">
        <v>45</v>
      </c>
      <c r="B223" s="162" t="s">
        <v>15</v>
      </c>
      <c r="C223" s="162" t="s">
        <v>15</v>
      </c>
      <c r="D223" s="162" t="s">
        <v>15</v>
      </c>
      <c r="E223" s="162" t="s">
        <v>15</v>
      </c>
      <c r="F223" s="162" t="s">
        <v>15</v>
      </c>
      <c r="G223" s="162" t="s">
        <v>15</v>
      </c>
      <c r="H223" s="162" t="s">
        <v>15</v>
      </c>
      <c r="I223" s="162" t="s">
        <v>15</v>
      </c>
      <c r="J223" s="162" t="s">
        <v>15</v>
      </c>
      <c r="K223" s="162" t="s">
        <v>15</v>
      </c>
      <c r="L223" s="24"/>
    </row>
    <row r="224" spans="1:12" ht="39.75" customHeight="1">
      <c r="A224" s="171" t="s">
        <v>108</v>
      </c>
      <c r="B224" s="164" t="s">
        <v>25</v>
      </c>
      <c r="C224" s="14" t="s">
        <v>230</v>
      </c>
      <c r="D224" s="159" t="s">
        <v>15</v>
      </c>
      <c r="E224" s="159" t="s">
        <v>15</v>
      </c>
      <c r="F224" s="159" t="s">
        <v>15</v>
      </c>
      <c r="G224" s="159" t="s">
        <v>15</v>
      </c>
      <c r="H224" s="159" t="s">
        <v>15</v>
      </c>
      <c r="I224" s="159" t="s">
        <v>15</v>
      </c>
      <c r="J224" s="159" t="s">
        <v>15</v>
      </c>
      <c r="K224" s="159" t="s">
        <v>15</v>
      </c>
      <c r="L224" s="25" t="s">
        <v>231</v>
      </c>
    </row>
    <row r="225" spans="1:12" ht="36">
      <c r="A225" s="167" t="s">
        <v>109</v>
      </c>
      <c r="B225" s="164" t="s">
        <v>25</v>
      </c>
      <c r="C225" s="159" t="s">
        <v>277</v>
      </c>
      <c r="D225" s="159" t="s">
        <v>15</v>
      </c>
      <c r="E225" s="159" t="s">
        <v>15</v>
      </c>
      <c r="F225" s="159" t="s">
        <v>15</v>
      </c>
      <c r="G225" s="159" t="s">
        <v>15</v>
      </c>
      <c r="H225" s="159" t="s">
        <v>15</v>
      </c>
      <c r="I225" s="159" t="s">
        <v>15</v>
      </c>
      <c r="J225" s="159" t="s">
        <v>15</v>
      </c>
      <c r="K225" s="159" t="s">
        <v>15</v>
      </c>
      <c r="L225" s="25" t="s">
        <v>285</v>
      </c>
    </row>
    <row r="226" spans="1:12" ht="36">
      <c r="A226" s="167" t="s">
        <v>37</v>
      </c>
      <c r="B226" s="192">
        <v>0.13500000000000001</v>
      </c>
      <c r="C226" s="164">
        <v>0.13500000000000001</v>
      </c>
      <c r="D226" s="159" t="s">
        <v>15</v>
      </c>
      <c r="E226" s="159" t="s">
        <v>15</v>
      </c>
      <c r="F226" s="159" t="s">
        <v>15</v>
      </c>
      <c r="G226" s="159" t="s">
        <v>15</v>
      </c>
      <c r="H226" s="159" t="s">
        <v>15</v>
      </c>
      <c r="I226" s="159" t="s">
        <v>15</v>
      </c>
      <c r="J226" s="159" t="s">
        <v>15</v>
      </c>
      <c r="K226" s="159" t="s">
        <v>15</v>
      </c>
      <c r="L226" s="25"/>
    </row>
    <row r="227" spans="1:12" ht="54" customHeight="1">
      <c r="A227" s="171" t="s">
        <v>38</v>
      </c>
      <c r="B227" s="198" t="s">
        <v>200</v>
      </c>
      <c r="C227" s="159" t="s">
        <v>229</v>
      </c>
      <c r="D227" s="159" t="s">
        <v>15</v>
      </c>
      <c r="E227" s="159" t="s">
        <v>15</v>
      </c>
      <c r="F227" s="159" t="s">
        <v>15</v>
      </c>
      <c r="G227" s="159" t="s">
        <v>15</v>
      </c>
      <c r="H227" s="159" t="s">
        <v>15</v>
      </c>
      <c r="I227" s="159" t="s">
        <v>15</v>
      </c>
      <c r="J227" s="159" t="s">
        <v>15</v>
      </c>
      <c r="K227" s="159" t="s">
        <v>15</v>
      </c>
      <c r="L227" s="25" t="s">
        <v>289</v>
      </c>
    </row>
    <row r="228" spans="1:12" ht="74.25" customHeight="1">
      <c r="A228" s="171" t="s">
        <v>110</v>
      </c>
      <c r="B228" s="165" t="s">
        <v>256</v>
      </c>
      <c r="C228" s="14" t="s">
        <v>49</v>
      </c>
      <c r="D228" s="159" t="s">
        <v>15</v>
      </c>
      <c r="E228" s="159" t="s">
        <v>15</v>
      </c>
      <c r="F228" s="159" t="s">
        <v>15</v>
      </c>
      <c r="G228" s="159" t="s">
        <v>15</v>
      </c>
      <c r="H228" s="159" t="s">
        <v>15</v>
      </c>
      <c r="I228" s="159" t="s">
        <v>15</v>
      </c>
      <c r="J228" s="159" t="s">
        <v>15</v>
      </c>
      <c r="K228" s="159" t="s">
        <v>15</v>
      </c>
      <c r="L228" s="25" t="s">
        <v>258</v>
      </c>
    </row>
    <row r="229" spans="1:12" s="4" customFormat="1" ht="60">
      <c r="A229" s="170" t="s">
        <v>72</v>
      </c>
      <c r="B229" s="8" t="s">
        <v>15</v>
      </c>
      <c r="C229" s="8" t="s">
        <v>15</v>
      </c>
      <c r="D229" s="7">
        <v>50</v>
      </c>
      <c r="E229" s="8">
        <f>E230/D229</f>
        <v>7</v>
      </c>
      <c r="F229" s="7">
        <v>51</v>
      </c>
      <c r="G229" s="8">
        <f>G230/F229</f>
        <v>6.6139215686274513</v>
      </c>
      <c r="H229" s="7">
        <v>7</v>
      </c>
      <c r="I229" s="8">
        <f>I230/H229</f>
        <v>6.8128571428571423</v>
      </c>
      <c r="J229" s="7">
        <v>10</v>
      </c>
      <c r="K229" s="8">
        <f>K230/J229</f>
        <v>3.5</v>
      </c>
      <c r="L229" s="87" t="s">
        <v>241</v>
      </c>
    </row>
    <row r="230" spans="1:12">
      <c r="A230" s="167" t="s">
        <v>10</v>
      </c>
      <c r="B230" s="18" t="s">
        <v>15</v>
      </c>
      <c r="C230" s="18" t="s">
        <v>15</v>
      </c>
      <c r="D230" s="168" t="s">
        <v>15</v>
      </c>
      <c r="E230" s="18">
        <f t="shared" ref="E230" si="46">E231+E232+E233+E234</f>
        <v>350</v>
      </c>
      <c r="F230" s="168" t="s">
        <v>15</v>
      </c>
      <c r="G230" s="18">
        <f t="shared" ref="G230" si="47">G231+G232+G233+G234</f>
        <v>337.31</v>
      </c>
      <c r="H230" s="168" t="s">
        <v>15</v>
      </c>
      <c r="I230" s="18">
        <f t="shared" ref="I230" si="48">I231+I232+I233+I234</f>
        <v>47.69</v>
      </c>
      <c r="J230" s="168" t="s">
        <v>15</v>
      </c>
      <c r="K230" s="18">
        <f t="shared" ref="K230" si="49">K231+K232+K233+K234</f>
        <v>35</v>
      </c>
      <c r="L230" s="88"/>
    </row>
    <row r="231" spans="1:12">
      <c r="A231" s="167" t="s">
        <v>11</v>
      </c>
      <c r="B231" s="18" t="s">
        <v>15</v>
      </c>
      <c r="C231" s="18" t="s">
        <v>15</v>
      </c>
      <c r="D231" s="168" t="s">
        <v>15</v>
      </c>
      <c r="E231" s="18">
        <v>350</v>
      </c>
      <c r="F231" s="168" t="s">
        <v>15</v>
      </c>
      <c r="G231" s="18">
        <v>337.31</v>
      </c>
      <c r="H231" s="168" t="s">
        <v>15</v>
      </c>
      <c r="I231" s="18">
        <v>47.69</v>
      </c>
      <c r="J231" s="168" t="s">
        <v>15</v>
      </c>
      <c r="K231" s="18">
        <v>35</v>
      </c>
      <c r="L231" s="88"/>
    </row>
    <row r="232" spans="1:12">
      <c r="A232" s="167" t="s">
        <v>12</v>
      </c>
      <c r="B232" s="14" t="s">
        <v>15</v>
      </c>
      <c r="C232" s="14" t="s">
        <v>15</v>
      </c>
      <c r="D232" s="169" t="s">
        <v>15</v>
      </c>
      <c r="E232" s="14"/>
      <c r="F232" s="169" t="s">
        <v>15</v>
      </c>
      <c r="G232" s="14"/>
      <c r="H232" s="169" t="s">
        <v>15</v>
      </c>
      <c r="I232" s="14"/>
      <c r="J232" s="169" t="s">
        <v>15</v>
      </c>
      <c r="K232" s="14"/>
      <c r="L232" s="88"/>
    </row>
    <row r="233" spans="1:12">
      <c r="A233" s="167" t="s">
        <v>13</v>
      </c>
      <c r="B233" s="14" t="s">
        <v>15</v>
      </c>
      <c r="C233" s="14" t="s">
        <v>15</v>
      </c>
      <c r="D233" s="169" t="s">
        <v>15</v>
      </c>
      <c r="E233" s="14"/>
      <c r="F233" s="169" t="s">
        <v>15</v>
      </c>
      <c r="G233" s="14"/>
      <c r="H233" s="169" t="s">
        <v>15</v>
      </c>
      <c r="I233" s="14"/>
      <c r="J233" s="169" t="s">
        <v>15</v>
      </c>
      <c r="K233" s="14"/>
      <c r="L233" s="88"/>
    </row>
    <row r="234" spans="1:12" ht="16.5" customHeight="1">
      <c r="A234" s="171" t="s">
        <v>14</v>
      </c>
      <c r="B234" s="14" t="s">
        <v>15</v>
      </c>
      <c r="C234" s="14" t="s">
        <v>15</v>
      </c>
      <c r="D234" s="169" t="s">
        <v>15</v>
      </c>
      <c r="E234" s="14"/>
      <c r="F234" s="169" t="s">
        <v>15</v>
      </c>
      <c r="G234" s="14"/>
      <c r="H234" s="169" t="s">
        <v>15</v>
      </c>
      <c r="I234" s="14"/>
      <c r="J234" s="169" t="s">
        <v>15</v>
      </c>
      <c r="K234" s="14"/>
      <c r="L234" s="89"/>
    </row>
    <row r="235" spans="1:12" s="4" customFormat="1" ht="48">
      <c r="A235" s="170" t="s">
        <v>73</v>
      </c>
      <c r="B235" s="8" t="s">
        <v>15</v>
      </c>
      <c r="C235" s="8" t="s">
        <v>15</v>
      </c>
      <c r="D235" s="7">
        <v>2</v>
      </c>
      <c r="E235" s="8">
        <f>E236/D235</f>
        <v>35</v>
      </c>
      <c r="F235" s="7">
        <v>2</v>
      </c>
      <c r="G235" s="8">
        <f>G236/F235</f>
        <v>35</v>
      </c>
      <c r="H235" s="7">
        <v>1</v>
      </c>
      <c r="I235" s="8">
        <f>I236/H235</f>
        <v>35</v>
      </c>
      <c r="J235" s="7">
        <v>1</v>
      </c>
      <c r="K235" s="8">
        <f>K236/J235</f>
        <v>35</v>
      </c>
      <c r="L235" s="87" t="s">
        <v>242</v>
      </c>
    </row>
    <row r="236" spans="1:12">
      <c r="A236" s="167" t="s">
        <v>10</v>
      </c>
      <c r="B236" s="18" t="s">
        <v>15</v>
      </c>
      <c r="C236" s="18" t="s">
        <v>15</v>
      </c>
      <c r="D236" s="168" t="s">
        <v>15</v>
      </c>
      <c r="E236" s="18">
        <f t="shared" ref="E236" si="50">E237+E238+E239+E240</f>
        <v>70</v>
      </c>
      <c r="F236" s="168" t="s">
        <v>15</v>
      </c>
      <c r="G236" s="18">
        <f>G237+G238+G239+G240</f>
        <v>70</v>
      </c>
      <c r="H236" s="168" t="s">
        <v>15</v>
      </c>
      <c r="I236" s="18">
        <f>I237+I238+I239+I240</f>
        <v>35</v>
      </c>
      <c r="J236" s="168" t="s">
        <v>15</v>
      </c>
      <c r="K236" s="18">
        <f>K237+K238+K239+K240</f>
        <v>35</v>
      </c>
      <c r="L236" s="88"/>
    </row>
    <row r="237" spans="1:12">
      <c r="A237" s="167" t="s">
        <v>11</v>
      </c>
      <c r="B237" s="18" t="s">
        <v>15</v>
      </c>
      <c r="C237" s="18" t="s">
        <v>15</v>
      </c>
      <c r="D237" s="168" t="s">
        <v>15</v>
      </c>
      <c r="E237" s="18">
        <v>70</v>
      </c>
      <c r="F237" s="168" t="s">
        <v>15</v>
      </c>
      <c r="G237" s="18">
        <v>70</v>
      </c>
      <c r="H237" s="168" t="s">
        <v>15</v>
      </c>
      <c r="I237" s="18">
        <v>35</v>
      </c>
      <c r="J237" s="168" t="s">
        <v>15</v>
      </c>
      <c r="K237" s="18">
        <v>35</v>
      </c>
      <c r="L237" s="88"/>
    </row>
    <row r="238" spans="1:12">
      <c r="A238" s="167" t="s">
        <v>12</v>
      </c>
      <c r="B238" s="18" t="s">
        <v>15</v>
      </c>
      <c r="C238" s="18" t="s">
        <v>15</v>
      </c>
      <c r="D238" s="168" t="s">
        <v>15</v>
      </c>
      <c r="E238" s="18"/>
      <c r="F238" s="168" t="s">
        <v>15</v>
      </c>
      <c r="G238" s="18"/>
      <c r="H238" s="168" t="s">
        <v>15</v>
      </c>
      <c r="I238" s="18"/>
      <c r="J238" s="168" t="s">
        <v>15</v>
      </c>
      <c r="K238" s="18"/>
      <c r="L238" s="88"/>
    </row>
    <row r="239" spans="1:12">
      <c r="A239" s="167" t="s">
        <v>13</v>
      </c>
      <c r="B239" s="18" t="s">
        <v>15</v>
      </c>
      <c r="C239" s="18" t="s">
        <v>15</v>
      </c>
      <c r="D239" s="168" t="s">
        <v>15</v>
      </c>
      <c r="E239" s="18"/>
      <c r="F239" s="168" t="s">
        <v>15</v>
      </c>
      <c r="G239" s="18"/>
      <c r="H239" s="168" t="s">
        <v>15</v>
      </c>
      <c r="I239" s="18"/>
      <c r="J239" s="168" t="s">
        <v>15</v>
      </c>
      <c r="K239" s="18"/>
      <c r="L239" s="88"/>
    </row>
    <row r="240" spans="1:12" ht="15" customHeight="1">
      <c r="A240" s="171" t="s">
        <v>14</v>
      </c>
      <c r="B240" s="14" t="s">
        <v>15</v>
      </c>
      <c r="C240" s="14" t="s">
        <v>15</v>
      </c>
      <c r="D240" s="169" t="s">
        <v>15</v>
      </c>
      <c r="E240" s="14"/>
      <c r="F240" s="169" t="s">
        <v>15</v>
      </c>
      <c r="G240" s="14"/>
      <c r="H240" s="169" t="s">
        <v>15</v>
      </c>
      <c r="I240" s="14"/>
      <c r="J240" s="169" t="s">
        <v>15</v>
      </c>
      <c r="K240" s="14"/>
      <c r="L240" s="89"/>
    </row>
    <row r="241" spans="1:17" s="4" customFormat="1" ht="90.75" customHeight="1">
      <c r="A241" s="166" t="s">
        <v>74</v>
      </c>
      <c r="B241" s="172" t="s">
        <v>15</v>
      </c>
      <c r="C241" s="8" t="str">
        <f t="shared" ref="C241" si="51">C242</f>
        <v>х</v>
      </c>
      <c r="D241" s="7">
        <v>120</v>
      </c>
      <c r="E241" s="8">
        <f>E242/D241</f>
        <v>2</v>
      </c>
      <c r="F241" s="7">
        <v>120</v>
      </c>
      <c r="G241" s="8">
        <f>G242/F241</f>
        <v>2</v>
      </c>
      <c r="H241" s="7">
        <v>0</v>
      </c>
      <c r="I241" s="8">
        <v>0</v>
      </c>
      <c r="J241" s="7">
        <v>0</v>
      </c>
      <c r="K241" s="8">
        <v>0</v>
      </c>
      <c r="L241" s="87" t="s">
        <v>227</v>
      </c>
    </row>
    <row r="242" spans="1:17">
      <c r="A242" s="167" t="s">
        <v>10</v>
      </c>
      <c r="B242" s="60" t="s">
        <v>15</v>
      </c>
      <c r="C242" s="18" t="s">
        <v>15</v>
      </c>
      <c r="D242" s="168" t="s">
        <v>15</v>
      </c>
      <c r="E242" s="18">
        <f>E243+E244+E245+E246</f>
        <v>240</v>
      </c>
      <c r="F242" s="168" t="s">
        <v>15</v>
      </c>
      <c r="G242" s="18">
        <f>G243+G244+G245+G246</f>
        <v>240</v>
      </c>
      <c r="H242" s="168" t="s">
        <v>15</v>
      </c>
      <c r="I242" s="18">
        <f t="shared" ref="I242:K242" si="52">I243+I244+I245+I246</f>
        <v>0</v>
      </c>
      <c r="J242" s="168" t="s">
        <v>15</v>
      </c>
      <c r="K242" s="18">
        <f t="shared" si="52"/>
        <v>0</v>
      </c>
      <c r="L242" s="88"/>
    </row>
    <row r="243" spans="1:17">
      <c r="A243" s="167" t="s">
        <v>11</v>
      </c>
      <c r="B243" s="60" t="s">
        <v>15</v>
      </c>
      <c r="C243" s="18" t="s">
        <v>15</v>
      </c>
      <c r="D243" s="168" t="s">
        <v>15</v>
      </c>
      <c r="E243" s="18">
        <v>100</v>
      </c>
      <c r="F243" s="168" t="s">
        <v>15</v>
      </c>
      <c r="G243" s="18">
        <v>100</v>
      </c>
      <c r="H243" s="168" t="s">
        <v>15</v>
      </c>
      <c r="I243" s="18">
        <v>0</v>
      </c>
      <c r="J243" s="168" t="s">
        <v>15</v>
      </c>
      <c r="K243" s="18">
        <v>0</v>
      </c>
      <c r="L243" s="88"/>
    </row>
    <row r="244" spans="1:17">
      <c r="A244" s="167" t="s">
        <v>12</v>
      </c>
      <c r="B244" s="14" t="s">
        <v>15</v>
      </c>
      <c r="C244" s="14" t="s">
        <v>15</v>
      </c>
      <c r="D244" s="169" t="s">
        <v>15</v>
      </c>
      <c r="E244" s="14"/>
      <c r="F244" s="169" t="s">
        <v>15</v>
      </c>
      <c r="G244" s="14"/>
      <c r="H244" s="169" t="s">
        <v>15</v>
      </c>
      <c r="I244" s="14"/>
      <c r="J244" s="169" t="s">
        <v>15</v>
      </c>
      <c r="K244" s="14"/>
      <c r="L244" s="88"/>
    </row>
    <row r="245" spans="1:17">
      <c r="A245" s="167" t="s">
        <v>13</v>
      </c>
      <c r="B245" s="14" t="s">
        <v>15</v>
      </c>
      <c r="C245" s="14" t="s">
        <v>15</v>
      </c>
      <c r="D245" s="169" t="s">
        <v>15</v>
      </c>
      <c r="E245" s="14"/>
      <c r="F245" s="169" t="s">
        <v>15</v>
      </c>
      <c r="G245" s="14"/>
      <c r="H245" s="169" t="s">
        <v>15</v>
      </c>
      <c r="I245" s="14"/>
      <c r="J245" s="169" t="s">
        <v>15</v>
      </c>
      <c r="K245" s="14"/>
      <c r="L245" s="88"/>
    </row>
    <row r="246" spans="1:17">
      <c r="A246" s="167" t="s">
        <v>14</v>
      </c>
      <c r="B246" s="14" t="s">
        <v>15</v>
      </c>
      <c r="C246" s="14" t="s">
        <v>15</v>
      </c>
      <c r="D246" s="169" t="s">
        <v>15</v>
      </c>
      <c r="E246" s="18">
        <v>140</v>
      </c>
      <c r="F246" s="169" t="s">
        <v>15</v>
      </c>
      <c r="G246" s="67">
        <v>140</v>
      </c>
      <c r="H246" s="169" t="s">
        <v>15</v>
      </c>
      <c r="I246" s="67">
        <v>0</v>
      </c>
      <c r="J246" s="169" t="s">
        <v>15</v>
      </c>
      <c r="K246" s="67">
        <f>-L2521</f>
        <v>0</v>
      </c>
      <c r="L246" s="89"/>
    </row>
    <row r="247" spans="1:17" s="4" customFormat="1" ht="44.25" customHeight="1">
      <c r="A247" s="166" t="s">
        <v>75</v>
      </c>
      <c r="B247" s="172" t="s">
        <v>15</v>
      </c>
      <c r="C247" s="8" t="s">
        <v>15</v>
      </c>
      <c r="D247" s="7">
        <v>100</v>
      </c>
      <c r="E247" s="8">
        <f>E248/D247</f>
        <v>2.35</v>
      </c>
      <c r="F247" s="7">
        <v>100</v>
      </c>
      <c r="G247" s="8">
        <f>G248/F247</f>
        <v>1</v>
      </c>
      <c r="H247" s="7">
        <v>100</v>
      </c>
      <c r="I247" s="8">
        <f>I248/H247</f>
        <v>1.35</v>
      </c>
      <c r="J247" s="7">
        <v>0</v>
      </c>
      <c r="K247" s="8">
        <v>0</v>
      </c>
      <c r="L247" s="87" t="s">
        <v>246</v>
      </c>
    </row>
    <row r="248" spans="1:17" ht="14.25" customHeight="1">
      <c r="A248" s="171" t="s">
        <v>10</v>
      </c>
      <c r="B248" s="60" t="s">
        <v>15</v>
      </c>
      <c r="C248" s="18" t="s">
        <v>15</v>
      </c>
      <c r="D248" s="168" t="s">
        <v>15</v>
      </c>
      <c r="E248" s="18">
        <f>E249+E250+E251+E252</f>
        <v>235</v>
      </c>
      <c r="F248" s="168" t="s">
        <v>15</v>
      </c>
      <c r="G248" s="18">
        <f>G249+G250+G251+G252</f>
        <v>100</v>
      </c>
      <c r="H248" s="168" t="s">
        <v>15</v>
      </c>
      <c r="I248" s="18">
        <f>I249+I250+I251+I252</f>
        <v>135</v>
      </c>
      <c r="J248" s="168" t="s">
        <v>15</v>
      </c>
      <c r="K248" s="18">
        <f>K249+K250+K251+K252</f>
        <v>0</v>
      </c>
      <c r="L248" s="88"/>
      <c r="N248" s="56"/>
      <c r="O248" s="56"/>
      <c r="P248" s="56"/>
      <c r="Q248" s="56"/>
    </row>
    <row r="249" spans="1:17">
      <c r="A249" s="167" t="s">
        <v>11</v>
      </c>
      <c r="B249" s="60" t="s">
        <v>15</v>
      </c>
      <c r="C249" s="18" t="s">
        <v>15</v>
      </c>
      <c r="D249" s="168" t="s">
        <v>15</v>
      </c>
      <c r="E249" s="18">
        <v>235</v>
      </c>
      <c r="F249" s="168" t="s">
        <v>15</v>
      </c>
      <c r="G249" s="18">
        <v>100</v>
      </c>
      <c r="H249" s="168" t="s">
        <v>15</v>
      </c>
      <c r="I249" s="18">
        <v>135</v>
      </c>
      <c r="J249" s="168" t="s">
        <v>15</v>
      </c>
      <c r="K249" s="18">
        <v>0</v>
      </c>
      <c r="L249" s="88"/>
      <c r="N249" s="93"/>
      <c r="O249" s="93"/>
      <c r="P249" s="93"/>
      <c r="Q249" s="93"/>
    </row>
    <row r="250" spans="1:17">
      <c r="A250" s="167" t="s">
        <v>12</v>
      </c>
      <c r="B250" s="14" t="s">
        <v>15</v>
      </c>
      <c r="C250" s="14" t="s">
        <v>15</v>
      </c>
      <c r="D250" s="169" t="s">
        <v>15</v>
      </c>
      <c r="E250" s="14"/>
      <c r="F250" s="169" t="s">
        <v>15</v>
      </c>
      <c r="G250" s="14"/>
      <c r="H250" s="169" t="s">
        <v>15</v>
      </c>
      <c r="I250" s="14"/>
      <c r="J250" s="169" t="s">
        <v>15</v>
      </c>
      <c r="K250" s="14"/>
      <c r="L250" s="88"/>
      <c r="N250" s="56"/>
      <c r="O250" s="56"/>
      <c r="P250" s="56"/>
      <c r="Q250" s="56"/>
    </row>
    <row r="251" spans="1:17">
      <c r="A251" s="167" t="s">
        <v>13</v>
      </c>
      <c r="B251" s="14" t="s">
        <v>15</v>
      </c>
      <c r="C251" s="14" t="s">
        <v>15</v>
      </c>
      <c r="D251" s="169" t="s">
        <v>15</v>
      </c>
      <c r="E251" s="14"/>
      <c r="F251" s="169" t="s">
        <v>15</v>
      </c>
      <c r="G251" s="14"/>
      <c r="H251" s="169" t="s">
        <v>15</v>
      </c>
      <c r="I251" s="14"/>
      <c r="J251" s="169" t="s">
        <v>15</v>
      </c>
      <c r="K251" s="14"/>
      <c r="L251" s="88"/>
      <c r="N251" s="56"/>
      <c r="O251" s="56"/>
      <c r="P251" s="56"/>
      <c r="Q251" s="56"/>
    </row>
    <row r="252" spans="1:17" ht="42" customHeight="1">
      <c r="A252" s="167" t="s">
        <v>14</v>
      </c>
      <c r="B252" s="14" t="s">
        <v>15</v>
      </c>
      <c r="C252" s="14" t="s">
        <v>15</v>
      </c>
      <c r="D252" s="169" t="s">
        <v>15</v>
      </c>
      <c r="E252" s="67"/>
      <c r="F252" s="169" t="s">
        <v>15</v>
      </c>
      <c r="G252" s="67"/>
      <c r="H252" s="169" t="s">
        <v>15</v>
      </c>
      <c r="I252" s="67"/>
      <c r="J252" s="169" t="s">
        <v>15</v>
      </c>
      <c r="K252" s="67"/>
      <c r="L252" s="89"/>
    </row>
    <row r="253" spans="1:17" s="4" customFormat="1" ht="85.5" customHeight="1">
      <c r="A253" s="166" t="s">
        <v>76</v>
      </c>
      <c r="B253" s="172" t="s">
        <v>15</v>
      </c>
      <c r="C253" s="8" t="s">
        <v>15</v>
      </c>
      <c r="D253" s="7">
        <v>10</v>
      </c>
      <c r="E253" s="8">
        <f>E254/D253</f>
        <v>30</v>
      </c>
      <c r="F253" s="7">
        <v>10</v>
      </c>
      <c r="G253" s="8">
        <f>G254/F253</f>
        <v>30</v>
      </c>
      <c r="H253" s="7">
        <v>7</v>
      </c>
      <c r="I253" s="8">
        <f>I254/H253</f>
        <v>28.571428571428573</v>
      </c>
      <c r="J253" s="7">
        <v>7</v>
      </c>
      <c r="K253" s="8">
        <f>K254/J253</f>
        <v>28.571428571428573</v>
      </c>
      <c r="L253" s="87" t="s">
        <v>257</v>
      </c>
    </row>
    <row r="254" spans="1:17">
      <c r="A254" s="167" t="s">
        <v>10</v>
      </c>
      <c r="B254" s="60" t="s">
        <v>15</v>
      </c>
      <c r="C254" s="18" t="s">
        <v>15</v>
      </c>
      <c r="D254" s="168" t="s">
        <v>15</v>
      </c>
      <c r="E254" s="18">
        <f>E255+E256+E257+E258</f>
        <v>300</v>
      </c>
      <c r="F254" s="168" t="s">
        <v>15</v>
      </c>
      <c r="G254" s="18">
        <f>G255+G256+G257+G258</f>
        <v>300</v>
      </c>
      <c r="H254" s="168" t="s">
        <v>15</v>
      </c>
      <c r="I254" s="18">
        <f>I255+I256+I257+I258</f>
        <v>200</v>
      </c>
      <c r="J254" s="168" t="s">
        <v>15</v>
      </c>
      <c r="K254" s="18">
        <f>K255+K256+K257+K258</f>
        <v>200</v>
      </c>
      <c r="L254" s="88"/>
    </row>
    <row r="255" spans="1:17">
      <c r="A255" s="167" t="s">
        <v>11</v>
      </c>
      <c r="B255" s="60" t="s">
        <v>15</v>
      </c>
      <c r="C255" s="18" t="s">
        <v>15</v>
      </c>
      <c r="D255" s="168" t="s">
        <v>15</v>
      </c>
      <c r="E255" s="18">
        <v>300</v>
      </c>
      <c r="F255" s="168" t="s">
        <v>15</v>
      </c>
      <c r="G255" s="18">
        <v>300</v>
      </c>
      <c r="H255" s="168" t="s">
        <v>15</v>
      </c>
      <c r="I255" s="18">
        <v>200</v>
      </c>
      <c r="J255" s="168" t="s">
        <v>15</v>
      </c>
      <c r="K255" s="18">
        <v>200</v>
      </c>
      <c r="L255" s="88"/>
    </row>
    <row r="256" spans="1:17">
      <c r="A256" s="167" t="s">
        <v>12</v>
      </c>
      <c r="B256" s="14" t="s">
        <v>15</v>
      </c>
      <c r="C256" s="14" t="s">
        <v>15</v>
      </c>
      <c r="D256" s="169" t="s">
        <v>15</v>
      </c>
      <c r="E256" s="14"/>
      <c r="F256" s="169" t="s">
        <v>15</v>
      </c>
      <c r="G256" s="14"/>
      <c r="H256" s="169" t="s">
        <v>15</v>
      </c>
      <c r="I256" s="14"/>
      <c r="J256" s="169" t="s">
        <v>15</v>
      </c>
      <c r="K256" s="14"/>
      <c r="L256" s="88"/>
    </row>
    <row r="257" spans="1:14">
      <c r="A257" s="167" t="s">
        <v>13</v>
      </c>
      <c r="B257" s="14" t="s">
        <v>15</v>
      </c>
      <c r="C257" s="14" t="s">
        <v>15</v>
      </c>
      <c r="D257" s="169" t="s">
        <v>15</v>
      </c>
      <c r="E257" s="14"/>
      <c r="F257" s="169" t="s">
        <v>15</v>
      </c>
      <c r="G257" s="14"/>
      <c r="H257" s="169" t="s">
        <v>15</v>
      </c>
      <c r="I257" s="14"/>
      <c r="J257" s="169" t="s">
        <v>15</v>
      </c>
      <c r="K257" s="14"/>
      <c r="L257" s="88"/>
    </row>
    <row r="258" spans="1:14">
      <c r="A258" s="167" t="s">
        <v>14</v>
      </c>
      <c r="B258" s="14" t="s">
        <v>15</v>
      </c>
      <c r="C258" s="14" t="s">
        <v>15</v>
      </c>
      <c r="D258" s="169" t="s">
        <v>15</v>
      </c>
      <c r="E258" s="14"/>
      <c r="F258" s="169" t="s">
        <v>15</v>
      </c>
      <c r="G258" s="14"/>
      <c r="H258" s="169" t="s">
        <v>15</v>
      </c>
      <c r="I258" s="14"/>
      <c r="J258" s="169" t="s">
        <v>15</v>
      </c>
      <c r="K258" s="14"/>
      <c r="L258" s="89"/>
    </row>
    <row r="259" spans="1:14" s="4" customFormat="1" ht="108.75" customHeight="1">
      <c r="A259" s="21" t="s">
        <v>77</v>
      </c>
      <c r="B259" s="172" t="s">
        <v>15</v>
      </c>
      <c r="C259" s="8" t="s">
        <v>15</v>
      </c>
      <c r="D259" s="7">
        <v>6</v>
      </c>
      <c r="E259" s="77">
        <f>E260/D259</f>
        <v>116.51666666666667</v>
      </c>
      <c r="F259" s="7">
        <v>8</v>
      </c>
      <c r="G259" s="77">
        <f>G260/F259</f>
        <v>87.387500000000003</v>
      </c>
      <c r="H259" s="7">
        <v>0</v>
      </c>
      <c r="I259" s="8">
        <v>0</v>
      </c>
      <c r="J259" s="7">
        <v>0</v>
      </c>
      <c r="K259" s="8">
        <v>0</v>
      </c>
      <c r="L259" s="87" t="s">
        <v>262</v>
      </c>
      <c r="N259" s="59"/>
    </row>
    <row r="260" spans="1:14">
      <c r="A260" s="167" t="s">
        <v>10</v>
      </c>
      <c r="B260" s="60" t="s">
        <v>15</v>
      </c>
      <c r="C260" s="18" t="s">
        <v>15</v>
      </c>
      <c r="D260" s="168" t="s">
        <v>15</v>
      </c>
      <c r="E260" s="18">
        <f t="shared" ref="E260" si="53">E261+E262+E263+E264</f>
        <v>699.1</v>
      </c>
      <c r="F260" s="168" t="s">
        <v>15</v>
      </c>
      <c r="G260" s="18">
        <f>G261+G262+G263+G264</f>
        <v>699.1</v>
      </c>
      <c r="H260" s="168" t="s">
        <v>15</v>
      </c>
      <c r="I260" s="18">
        <f>I261+I262+I263+I264</f>
        <v>0</v>
      </c>
      <c r="J260" s="168" t="s">
        <v>15</v>
      </c>
      <c r="K260" s="18">
        <f>K261+K262+K263+K264</f>
        <v>0</v>
      </c>
      <c r="L260" s="88"/>
    </row>
    <row r="261" spans="1:14">
      <c r="A261" s="167" t="s">
        <v>11</v>
      </c>
      <c r="B261" s="60" t="s">
        <v>15</v>
      </c>
      <c r="C261" s="18" t="s">
        <v>15</v>
      </c>
      <c r="D261" s="168" t="s">
        <v>15</v>
      </c>
      <c r="E261" s="18">
        <v>699.1</v>
      </c>
      <c r="F261" s="168" t="s">
        <v>15</v>
      </c>
      <c r="G261" s="18">
        <v>699.1</v>
      </c>
      <c r="H261" s="168" t="s">
        <v>15</v>
      </c>
      <c r="I261" s="18">
        <v>0</v>
      </c>
      <c r="J261" s="168" t="s">
        <v>15</v>
      </c>
      <c r="K261" s="18">
        <v>0</v>
      </c>
      <c r="L261" s="88"/>
    </row>
    <row r="262" spans="1:14">
      <c r="A262" s="167" t="s">
        <v>12</v>
      </c>
      <c r="B262" s="14" t="s">
        <v>15</v>
      </c>
      <c r="C262" s="14" t="s">
        <v>15</v>
      </c>
      <c r="D262" s="169" t="s">
        <v>15</v>
      </c>
      <c r="E262" s="14"/>
      <c r="F262" s="169" t="s">
        <v>15</v>
      </c>
      <c r="G262" s="14"/>
      <c r="H262" s="169" t="s">
        <v>15</v>
      </c>
      <c r="I262" s="14"/>
      <c r="J262" s="169" t="s">
        <v>15</v>
      </c>
      <c r="K262" s="14"/>
      <c r="L262" s="88"/>
    </row>
    <row r="263" spans="1:14">
      <c r="A263" s="167" t="s">
        <v>13</v>
      </c>
      <c r="B263" s="14" t="s">
        <v>15</v>
      </c>
      <c r="C263" s="14" t="s">
        <v>15</v>
      </c>
      <c r="D263" s="169" t="s">
        <v>15</v>
      </c>
      <c r="E263" s="14"/>
      <c r="F263" s="169" t="s">
        <v>15</v>
      </c>
      <c r="G263" s="14"/>
      <c r="H263" s="169" t="s">
        <v>15</v>
      </c>
      <c r="I263" s="14"/>
      <c r="J263" s="169" t="s">
        <v>15</v>
      </c>
      <c r="K263" s="14"/>
      <c r="L263" s="88"/>
    </row>
    <row r="264" spans="1:14">
      <c r="A264" s="167" t="s">
        <v>14</v>
      </c>
      <c r="B264" s="14" t="s">
        <v>15</v>
      </c>
      <c r="C264" s="14" t="s">
        <v>15</v>
      </c>
      <c r="D264" s="169" t="s">
        <v>15</v>
      </c>
      <c r="E264" s="14"/>
      <c r="F264" s="169" t="s">
        <v>15</v>
      </c>
      <c r="G264" s="14"/>
      <c r="H264" s="169" t="s">
        <v>15</v>
      </c>
      <c r="I264" s="14"/>
      <c r="J264" s="169" t="s">
        <v>15</v>
      </c>
      <c r="K264" s="14"/>
      <c r="L264" s="89"/>
    </row>
    <row r="265" spans="1:14" s="4" customFormat="1" ht="81" customHeight="1">
      <c r="A265" s="166" t="s">
        <v>213</v>
      </c>
      <c r="B265" s="172" t="s">
        <v>15</v>
      </c>
      <c r="C265" s="8" t="s">
        <v>15</v>
      </c>
      <c r="D265" s="7">
        <v>1</v>
      </c>
      <c r="E265" s="8">
        <f>E266/D265</f>
        <v>700</v>
      </c>
      <c r="F265" s="7">
        <v>1</v>
      </c>
      <c r="G265" s="8">
        <f>G266/F265</f>
        <v>700</v>
      </c>
      <c r="H265" s="7">
        <v>0</v>
      </c>
      <c r="I265" s="8">
        <v>0</v>
      </c>
      <c r="J265" s="7">
        <v>0</v>
      </c>
      <c r="K265" s="8">
        <v>0</v>
      </c>
      <c r="L265" s="87" t="s">
        <v>218</v>
      </c>
    </row>
    <row r="266" spans="1:14">
      <c r="A266" s="167" t="s">
        <v>10</v>
      </c>
      <c r="B266" s="60" t="s">
        <v>15</v>
      </c>
      <c r="C266" s="18" t="s">
        <v>15</v>
      </c>
      <c r="D266" s="168" t="s">
        <v>15</v>
      </c>
      <c r="E266" s="18">
        <f>E267+E268+E269+E276</f>
        <v>700</v>
      </c>
      <c r="F266" s="168" t="s">
        <v>15</v>
      </c>
      <c r="G266" s="18">
        <f>G267+G268+G269+G276</f>
        <v>700</v>
      </c>
      <c r="H266" s="168" t="s">
        <v>15</v>
      </c>
      <c r="I266" s="18">
        <f>I267+I268+I269+I276</f>
        <v>0</v>
      </c>
      <c r="J266" s="168" t="s">
        <v>15</v>
      </c>
      <c r="K266" s="18">
        <f>K267+K268+K269+K276</f>
        <v>0</v>
      </c>
      <c r="L266" s="88"/>
    </row>
    <row r="267" spans="1:14">
      <c r="A267" s="167" t="s">
        <v>11</v>
      </c>
      <c r="B267" s="60" t="s">
        <v>15</v>
      </c>
      <c r="C267" s="18" t="s">
        <v>15</v>
      </c>
      <c r="D267" s="168" t="s">
        <v>15</v>
      </c>
      <c r="E267" s="18">
        <v>700</v>
      </c>
      <c r="F267" s="168" t="s">
        <v>15</v>
      </c>
      <c r="G267" s="18">
        <v>700</v>
      </c>
      <c r="H267" s="168" t="s">
        <v>15</v>
      </c>
      <c r="I267" s="18">
        <v>0</v>
      </c>
      <c r="J267" s="168" t="s">
        <v>15</v>
      </c>
      <c r="K267" s="18">
        <v>0</v>
      </c>
      <c r="L267" s="88"/>
    </row>
    <row r="268" spans="1:14">
      <c r="A268" s="167" t="s">
        <v>12</v>
      </c>
      <c r="B268" s="14" t="s">
        <v>15</v>
      </c>
      <c r="C268" s="14" t="s">
        <v>15</v>
      </c>
      <c r="D268" s="169" t="s">
        <v>15</v>
      </c>
      <c r="E268" s="14"/>
      <c r="F268" s="169" t="s">
        <v>15</v>
      </c>
      <c r="G268" s="14"/>
      <c r="H268" s="169" t="s">
        <v>15</v>
      </c>
      <c r="I268" s="14"/>
      <c r="J268" s="169" t="s">
        <v>15</v>
      </c>
      <c r="K268" s="14"/>
      <c r="L268" s="88"/>
    </row>
    <row r="269" spans="1:14">
      <c r="A269" s="167" t="s">
        <v>13</v>
      </c>
      <c r="B269" s="14" t="s">
        <v>15</v>
      </c>
      <c r="C269" s="14" t="s">
        <v>15</v>
      </c>
      <c r="D269" s="169" t="s">
        <v>15</v>
      </c>
      <c r="E269" s="14"/>
      <c r="F269" s="169" t="s">
        <v>15</v>
      </c>
      <c r="G269" s="14"/>
      <c r="H269" s="169" t="s">
        <v>15</v>
      </c>
      <c r="I269" s="14"/>
      <c r="J269" s="169" t="s">
        <v>15</v>
      </c>
      <c r="K269" s="14"/>
      <c r="L269" s="88"/>
    </row>
    <row r="270" spans="1:14">
      <c r="A270" s="167" t="s">
        <v>14</v>
      </c>
      <c r="B270" s="14" t="s">
        <v>15</v>
      </c>
      <c r="C270" s="14" t="s">
        <v>15</v>
      </c>
      <c r="D270" s="169" t="s">
        <v>15</v>
      </c>
      <c r="E270" s="14"/>
      <c r="F270" s="169" t="s">
        <v>15</v>
      </c>
      <c r="G270" s="14"/>
      <c r="H270" s="169" t="s">
        <v>15</v>
      </c>
      <c r="I270" s="14"/>
      <c r="J270" s="169" t="s">
        <v>15</v>
      </c>
      <c r="K270" s="14"/>
      <c r="L270" s="89"/>
    </row>
    <row r="271" spans="1:14" ht="85.5" customHeight="1">
      <c r="A271" s="166" t="s">
        <v>189</v>
      </c>
      <c r="B271" s="14" t="s">
        <v>15</v>
      </c>
      <c r="C271" s="14" t="s">
        <v>15</v>
      </c>
      <c r="D271" s="63">
        <v>1</v>
      </c>
      <c r="E271" s="8">
        <f>E272/D271</f>
        <v>1500</v>
      </c>
      <c r="F271" s="63">
        <v>1</v>
      </c>
      <c r="G271" s="8">
        <f>G272/F271</f>
        <v>1500</v>
      </c>
      <c r="H271" s="63">
        <v>1</v>
      </c>
      <c r="I271" s="8">
        <f>I272/H271</f>
        <v>1500</v>
      </c>
      <c r="J271" s="63">
        <v>1</v>
      </c>
      <c r="K271" s="8">
        <f>K272/J271</f>
        <v>1500</v>
      </c>
      <c r="L271" s="199" t="s">
        <v>219</v>
      </c>
    </row>
    <row r="272" spans="1:14">
      <c r="A272" s="167" t="s">
        <v>10</v>
      </c>
      <c r="B272" s="60" t="s">
        <v>15</v>
      </c>
      <c r="C272" s="18" t="s">
        <v>15</v>
      </c>
      <c r="D272" s="178" t="s">
        <v>15</v>
      </c>
      <c r="E272" s="18">
        <f>E273+E274+E275+E276</f>
        <v>1500</v>
      </c>
      <c r="F272" s="178" t="s">
        <v>15</v>
      </c>
      <c r="G272" s="18">
        <f>G273+G274+G275+G276</f>
        <v>1500</v>
      </c>
      <c r="H272" s="178" t="s">
        <v>15</v>
      </c>
      <c r="I272" s="18">
        <f>I273+I274+I275+I276</f>
        <v>1500</v>
      </c>
      <c r="J272" s="178" t="s">
        <v>15</v>
      </c>
      <c r="K272" s="18">
        <f>K273+K274+K275+K276</f>
        <v>1500</v>
      </c>
      <c r="L272" s="200"/>
    </row>
    <row r="273" spans="1:12">
      <c r="A273" s="167" t="s">
        <v>11</v>
      </c>
      <c r="B273" s="60" t="s">
        <v>15</v>
      </c>
      <c r="C273" s="18" t="s">
        <v>15</v>
      </c>
      <c r="D273" s="178" t="s">
        <v>15</v>
      </c>
      <c r="E273" s="181">
        <v>1500</v>
      </c>
      <c r="F273" s="178" t="s">
        <v>15</v>
      </c>
      <c r="G273" s="181">
        <v>1500</v>
      </c>
      <c r="H273" s="178" t="s">
        <v>15</v>
      </c>
      <c r="I273" s="181">
        <v>1500</v>
      </c>
      <c r="J273" s="178" t="s">
        <v>15</v>
      </c>
      <c r="K273" s="181">
        <v>1500</v>
      </c>
      <c r="L273" s="200"/>
    </row>
    <row r="274" spans="1:12">
      <c r="A274" s="167" t="s">
        <v>12</v>
      </c>
      <c r="B274" s="14" t="s">
        <v>15</v>
      </c>
      <c r="C274" s="14" t="s">
        <v>15</v>
      </c>
      <c r="D274" s="181" t="s">
        <v>15</v>
      </c>
      <c r="E274" s="181"/>
      <c r="F274" s="181" t="s">
        <v>15</v>
      </c>
      <c r="G274" s="181"/>
      <c r="H274" s="181" t="s">
        <v>15</v>
      </c>
      <c r="I274" s="181"/>
      <c r="J274" s="181" t="s">
        <v>15</v>
      </c>
      <c r="K274" s="181"/>
      <c r="L274" s="200"/>
    </row>
    <row r="275" spans="1:12">
      <c r="A275" s="167" t="s">
        <v>13</v>
      </c>
      <c r="B275" s="14" t="s">
        <v>15</v>
      </c>
      <c r="C275" s="14" t="s">
        <v>15</v>
      </c>
      <c r="D275" s="181" t="s">
        <v>15</v>
      </c>
      <c r="E275" s="181"/>
      <c r="F275" s="181" t="s">
        <v>15</v>
      </c>
      <c r="G275" s="181"/>
      <c r="H275" s="181" t="s">
        <v>15</v>
      </c>
      <c r="I275" s="181"/>
      <c r="J275" s="181" t="s">
        <v>15</v>
      </c>
      <c r="K275" s="181"/>
      <c r="L275" s="200"/>
    </row>
    <row r="276" spans="1:12">
      <c r="A276" s="167" t="s">
        <v>14</v>
      </c>
      <c r="B276" s="14" t="s">
        <v>15</v>
      </c>
      <c r="C276" s="14" t="s">
        <v>15</v>
      </c>
      <c r="D276" s="181" t="s">
        <v>15</v>
      </c>
      <c r="E276" s="181"/>
      <c r="F276" s="181" t="s">
        <v>15</v>
      </c>
      <c r="G276" s="181"/>
      <c r="H276" s="181" t="s">
        <v>15</v>
      </c>
      <c r="I276" s="181"/>
      <c r="J276" s="181" t="s">
        <v>15</v>
      </c>
      <c r="K276" s="181"/>
      <c r="L276" s="200"/>
    </row>
    <row r="277" spans="1:12" ht="60">
      <c r="A277" s="170" t="s">
        <v>190</v>
      </c>
      <c r="B277" s="14" t="s">
        <v>15</v>
      </c>
      <c r="C277" s="14" t="s">
        <v>15</v>
      </c>
      <c r="D277" s="63">
        <v>1</v>
      </c>
      <c r="E277" s="8">
        <f>E278/D277</f>
        <v>2000</v>
      </c>
      <c r="F277" s="63">
        <v>1</v>
      </c>
      <c r="G277" s="8">
        <f>G278/F277</f>
        <v>2000</v>
      </c>
      <c r="H277" s="181">
        <v>0</v>
      </c>
      <c r="I277" s="8">
        <v>0</v>
      </c>
      <c r="J277" s="181"/>
      <c r="K277" s="181"/>
      <c r="L277" s="87" t="s">
        <v>220</v>
      </c>
    </row>
    <row r="278" spans="1:12">
      <c r="A278" s="167" t="s">
        <v>10</v>
      </c>
      <c r="B278" s="60" t="s">
        <v>15</v>
      </c>
      <c r="C278" s="18" t="s">
        <v>15</v>
      </c>
      <c r="D278" s="178" t="s">
        <v>15</v>
      </c>
      <c r="E278" s="18">
        <f>E279+E280+E281+E282</f>
        <v>2000</v>
      </c>
      <c r="F278" s="178" t="s">
        <v>15</v>
      </c>
      <c r="G278" s="18">
        <f>G279+G280+G281+G282</f>
        <v>2000</v>
      </c>
      <c r="H278" s="178" t="s">
        <v>15</v>
      </c>
      <c r="I278" s="18">
        <f>I279+I280+I281+I282</f>
        <v>0</v>
      </c>
      <c r="J278" s="178" t="s">
        <v>15</v>
      </c>
      <c r="K278" s="18">
        <f>K279+K280+K281+K282</f>
        <v>0</v>
      </c>
      <c r="L278" s="88"/>
    </row>
    <row r="279" spans="1:12">
      <c r="A279" s="167" t="s">
        <v>11</v>
      </c>
      <c r="B279" s="60" t="s">
        <v>15</v>
      </c>
      <c r="C279" s="18" t="s">
        <v>15</v>
      </c>
      <c r="D279" s="178" t="s">
        <v>15</v>
      </c>
      <c r="E279" s="181">
        <v>2000</v>
      </c>
      <c r="F279" s="178" t="s">
        <v>15</v>
      </c>
      <c r="G279" s="181">
        <v>2000</v>
      </c>
      <c r="H279" s="178" t="s">
        <v>15</v>
      </c>
      <c r="I279" s="181">
        <v>0</v>
      </c>
      <c r="J279" s="178" t="s">
        <v>15</v>
      </c>
      <c r="K279" s="181">
        <v>0</v>
      </c>
      <c r="L279" s="88"/>
    </row>
    <row r="280" spans="1:12">
      <c r="A280" s="167" t="s">
        <v>12</v>
      </c>
      <c r="B280" s="14" t="s">
        <v>15</v>
      </c>
      <c r="C280" s="14" t="s">
        <v>15</v>
      </c>
      <c r="D280" s="181" t="s">
        <v>15</v>
      </c>
      <c r="E280" s="181"/>
      <c r="F280" s="181" t="s">
        <v>15</v>
      </c>
      <c r="G280" s="181"/>
      <c r="H280" s="181" t="s">
        <v>15</v>
      </c>
      <c r="I280" s="181"/>
      <c r="J280" s="181" t="s">
        <v>15</v>
      </c>
      <c r="K280" s="181"/>
      <c r="L280" s="88"/>
    </row>
    <row r="281" spans="1:12">
      <c r="A281" s="167" t="s">
        <v>13</v>
      </c>
      <c r="B281" s="14" t="s">
        <v>15</v>
      </c>
      <c r="C281" s="14" t="s">
        <v>15</v>
      </c>
      <c r="D281" s="181" t="s">
        <v>15</v>
      </c>
      <c r="E281" s="181"/>
      <c r="F281" s="181" t="s">
        <v>15</v>
      </c>
      <c r="G281" s="181"/>
      <c r="H281" s="181" t="s">
        <v>15</v>
      </c>
      <c r="I281" s="181"/>
      <c r="J281" s="181" t="s">
        <v>15</v>
      </c>
      <c r="K281" s="181"/>
      <c r="L281" s="88"/>
    </row>
    <row r="282" spans="1:12">
      <c r="A282" s="167" t="s">
        <v>14</v>
      </c>
      <c r="B282" s="14" t="s">
        <v>15</v>
      </c>
      <c r="C282" s="14" t="s">
        <v>15</v>
      </c>
      <c r="D282" s="181" t="s">
        <v>15</v>
      </c>
      <c r="E282" s="181"/>
      <c r="F282" s="181" t="s">
        <v>15</v>
      </c>
      <c r="G282" s="181"/>
      <c r="H282" s="181" t="s">
        <v>15</v>
      </c>
      <c r="I282" s="181"/>
      <c r="J282" s="181" t="s">
        <v>15</v>
      </c>
      <c r="K282" s="181"/>
      <c r="L282" s="89"/>
    </row>
    <row r="283" spans="1:12" s="4" customFormat="1" ht="43.5" customHeight="1">
      <c r="A283" s="166" t="s">
        <v>78</v>
      </c>
      <c r="B283" s="8" t="s">
        <v>15</v>
      </c>
      <c r="C283" s="8" t="s">
        <v>15</v>
      </c>
      <c r="D283" s="7">
        <v>1</v>
      </c>
      <c r="E283" s="8">
        <f>E284/D283</f>
        <v>500</v>
      </c>
      <c r="F283" s="7">
        <v>1</v>
      </c>
      <c r="G283" s="8">
        <f>G284/F283</f>
        <v>500</v>
      </c>
      <c r="H283" s="7">
        <v>1</v>
      </c>
      <c r="I283" s="8">
        <f t="shared" ref="I283" si="54">I284</f>
        <v>500</v>
      </c>
      <c r="J283" s="7">
        <v>1</v>
      </c>
      <c r="K283" s="8">
        <f>K284/J283</f>
        <v>500</v>
      </c>
      <c r="L283" s="87" t="s">
        <v>243</v>
      </c>
    </row>
    <row r="284" spans="1:12">
      <c r="A284" s="167" t="s">
        <v>10</v>
      </c>
      <c r="B284" s="18" t="s">
        <v>15</v>
      </c>
      <c r="C284" s="18" t="s">
        <v>15</v>
      </c>
      <c r="D284" s="168" t="s">
        <v>15</v>
      </c>
      <c r="E284" s="18">
        <f t="shared" ref="E284" si="55">E285+E286+E287+E288</f>
        <v>500</v>
      </c>
      <c r="F284" s="168" t="s">
        <v>15</v>
      </c>
      <c r="G284" s="18">
        <f t="shared" ref="G284" si="56">G285+G286+G287+G288</f>
        <v>500</v>
      </c>
      <c r="H284" s="168" t="s">
        <v>15</v>
      </c>
      <c r="I284" s="18">
        <f t="shared" ref="I284:K284" si="57">I285+I286+I287+I288</f>
        <v>500</v>
      </c>
      <c r="J284" s="168" t="s">
        <v>15</v>
      </c>
      <c r="K284" s="18">
        <f t="shared" si="57"/>
        <v>500</v>
      </c>
      <c r="L284" s="88"/>
    </row>
    <row r="285" spans="1:12">
      <c r="A285" s="167" t="s">
        <v>11</v>
      </c>
      <c r="B285" s="18" t="s">
        <v>15</v>
      </c>
      <c r="C285" s="18" t="s">
        <v>15</v>
      </c>
      <c r="D285" s="168" t="s">
        <v>15</v>
      </c>
      <c r="E285" s="18">
        <v>500</v>
      </c>
      <c r="F285" s="168" t="s">
        <v>15</v>
      </c>
      <c r="G285" s="18">
        <v>500</v>
      </c>
      <c r="H285" s="168" t="s">
        <v>15</v>
      </c>
      <c r="I285" s="18">
        <v>500</v>
      </c>
      <c r="J285" s="168" t="s">
        <v>15</v>
      </c>
      <c r="K285" s="18">
        <v>500</v>
      </c>
      <c r="L285" s="88"/>
    </row>
    <row r="286" spans="1:12">
      <c r="A286" s="167" t="s">
        <v>12</v>
      </c>
      <c r="B286" s="14" t="s">
        <v>15</v>
      </c>
      <c r="C286" s="14" t="s">
        <v>15</v>
      </c>
      <c r="D286" s="169" t="s">
        <v>15</v>
      </c>
      <c r="E286" s="14"/>
      <c r="F286" s="169" t="s">
        <v>15</v>
      </c>
      <c r="G286" s="14"/>
      <c r="H286" s="169" t="s">
        <v>15</v>
      </c>
      <c r="I286" s="14"/>
      <c r="J286" s="169" t="s">
        <v>15</v>
      </c>
      <c r="K286" s="14"/>
      <c r="L286" s="88"/>
    </row>
    <row r="287" spans="1:12" ht="15" customHeight="1">
      <c r="A287" s="167" t="s">
        <v>13</v>
      </c>
      <c r="B287" s="14" t="s">
        <v>15</v>
      </c>
      <c r="C287" s="14" t="s">
        <v>15</v>
      </c>
      <c r="D287" s="169" t="s">
        <v>15</v>
      </c>
      <c r="E287" s="14"/>
      <c r="F287" s="169" t="s">
        <v>15</v>
      </c>
      <c r="G287" s="14"/>
      <c r="H287" s="169" t="s">
        <v>15</v>
      </c>
      <c r="I287" s="14"/>
      <c r="J287" s="169" t="s">
        <v>15</v>
      </c>
      <c r="K287" s="14"/>
      <c r="L287" s="88"/>
    </row>
    <row r="288" spans="1:12" ht="15.75" customHeight="1">
      <c r="A288" s="171" t="s">
        <v>14</v>
      </c>
      <c r="B288" s="14" t="s">
        <v>15</v>
      </c>
      <c r="C288" s="14" t="s">
        <v>15</v>
      </c>
      <c r="D288" s="169" t="s">
        <v>15</v>
      </c>
      <c r="E288" s="14"/>
      <c r="F288" s="169" t="s">
        <v>15</v>
      </c>
      <c r="G288" s="14"/>
      <c r="H288" s="169" t="s">
        <v>15</v>
      </c>
      <c r="I288" s="14"/>
      <c r="J288" s="169" t="s">
        <v>15</v>
      </c>
      <c r="K288" s="14"/>
      <c r="L288" s="89"/>
    </row>
    <row r="289" spans="1:12" s="4" customFormat="1" ht="42" customHeight="1">
      <c r="A289" s="166" t="s">
        <v>79</v>
      </c>
      <c r="B289" s="8" t="s">
        <v>15</v>
      </c>
      <c r="C289" s="8" t="s">
        <v>15</v>
      </c>
      <c r="D289" s="7">
        <v>1</v>
      </c>
      <c r="E289" s="8">
        <f>E290/D289</f>
        <v>200</v>
      </c>
      <c r="F289" s="7">
        <v>1</v>
      </c>
      <c r="G289" s="8">
        <f>G290/F289</f>
        <v>200</v>
      </c>
      <c r="H289" s="7">
        <v>1</v>
      </c>
      <c r="I289" s="8">
        <f>I290/H289</f>
        <v>200</v>
      </c>
      <c r="J289" s="7">
        <v>1</v>
      </c>
      <c r="K289" s="8">
        <f>K290/J289</f>
        <v>200</v>
      </c>
      <c r="L289" s="87" t="s">
        <v>221</v>
      </c>
    </row>
    <row r="290" spans="1:12">
      <c r="A290" s="167" t="s">
        <v>10</v>
      </c>
      <c r="B290" s="18" t="s">
        <v>15</v>
      </c>
      <c r="C290" s="18" t="s">
        <v>15</v>
      </c>
      <c r="D290" s="168" t="s">
        <v>15</v>
      </c>
      <c r="E290" s="18">
        <f t="shared" ref="E290" si="58">E291+E292+E293+E294</f>
        <v>200</v>
      </c>
      <c r="F290" s="168" t="s">
        <v>15</v>
      </c>
      <c r="G290" s="18">
        <f t="shared" ref="G290" si="59">G291+G292+G293+G294</f>
        <v>200</v>
      </c>
      <c r="H290" s="168" t="s">
        <v>15</v>
      </c>
      <c r="I290" s="18">
        <f t="shared" ref="I290" si="60">I291+I292+I293+I294</f>
        <v>200</v>
      </c>
      <c r="J290" s="168" t="s">
        <v>15</v>
      </c>
      <c r="K290" s="18">
        <f t="shared" ref="K290" si="61">K291+K292+K293+K294</f>
        <v>200</v>
      </c>
      <c r="L290" s="88"/>
    </row>
    <row r="291" spans="1:12">
      <c r="A291" s="167" t="s">
        <v>11</v>
      </c>
      <c r="B291" s="18" t="s">
        <v>15</v>
      </c>
      <c r="C291" s="18" t="s">
        <v>15</v>
      </c>
      <c r="D291" s="168" t="s">
        <v>15</v>
      </c>
      <c r="E291" s="18">
        <v>200</v>
      </c>
      <c r="F291" s="168" t="s">
        <v>15</v>
      </c>
      <c r="G291" s="18">
        <v>200</v>
      </c>
      <c r="H291" s="168" t="s">
        <v>15</v>
      </c>
      <c r="I291" s="18">
        <v>200</v>
      </c>
      <c r="J291" s="168" t="s">
        <v>15</v>
      </c>
      <c r="K291" s="18">
        <v>200</v>
      </c>
      <c r="L291" s="88"/>
    </row>
    <row r="292" spans="1:12">
      <c r="A292" s="167" t="s">
        <v>12</v>
      </c>
      <c r="B292" s="14" t="s">
        <v>15</v>
      </c>
      <c r="C292" s="14" t="s">
        <v>15</v>
      </c>
      <c r="D292" s="169" t="s">
        <v>15</v>
      </c>
      <c r="E292" s="14"/>
      <c r="F292" s="169" t="s">
        <v>15</v>
      </c>
      <c r="G292" s="14"/>
      <c r="H292" s="169" t="s">
        <v>15</v>
      </c>
      <c r="I292" s="14"/>
      <c r="J292" s="169" t="s">
        <v>15</v>
      </c>
      <c r="K292" s="14"/>
      <c r="L292" s="88"/>
    </row>
    <row r="293" spans="1:12">
      <c r="A293" s="167" t="s">
        <v>13</v>
      </c>
      <c r="B293" s="14" t="s">
        <v>15</v>
      </c>
      <c r="C293" s="14" t="s">
        <v>15</v>
      </c>
      <c r="D293" s="169" t="s">
        <v>15</v>
      </c>
      <c r="E293" s="14"/>
      <c r="F293" s="169" t="s">
        <v>15</v>
      </c>
      <c r="G293" s="14"/>
      <c r="H293" s="169" t="s">
        <v>15</v>
      </c>
      <c r="I293" s="14"/>
      <c r="J293" s="169" t="s">
        <v>15</v>
      </c>
      <c r="K293" s="14"/>
      <c r="L293" s="88"/>
    </row>
    <row r="294" spans="1:12">
      <c r="A294" s="167" t="s">
        <v>14</v>
      </c>
      <c r="B294" s="14" t="s">
        <v>15</v>
      </c>
      <c r="C294" s="14" t="s">
        <v>15</v>
      </c>
      <c r="D294" s="169" t="s">
        <v>15</v>
      </c>
      <c r="E294" s="14"/>
      <c r="F294" s="169" t="s">
        <v>15</v>
      </c>
      <c r="G294" s="14"/>
      <c r="H294" s="169" t="s">
        <v>15</v>
      </c>
      <c r="I294" s="14"/>
      <c r="J294" s="169" t="s">
        <v>15</v>
      </c>
      <c r="K294" s="14"/>
      <c r="L294" s="89"/>
    </row>
    <row r="295" spans="1:12" s="4" customFormat="1" ht="41.25" customHeight="1">
      <c r="A295" s="166" t="s">
        <v>80</v>
      </c>
      <c r="B295" s="172" t="s">
        <v>15</v>
      </c>
      <c r="C295" s="8" t="s">
        <v>15</v>
      </c>
      <c r="D295" s="7">
        <v>1</v>
      </c>
      <c r="E295" s="8">
        <f>E296/D295</f>
        <v>100</v>
      </c>
      <c r="F295" s="7">
        <v>1</v>
      </c>
      <c r="G295" s="8">
        <f>G296/F295</f>
        <v>100</v>
      </c>
      <c r="H295" s="7">
        <v>0</v>
      </c>
      <c r="I295" s="8"/>
      <c r="J295" s="7">
        <v>0</v>
      </c>
      <c r="K295" s="8">
        <f t="shared" ref="K295" si="62">K296</f>
        <v>0</v>
      </c>
      <c r="L295" s="87" t="s">
        <v>222</v>
      </c>
    </row>
    <row r="296" spans="1:12">
      <c r="A296" s="167" t="s">
        <v>10</v>
      </c>
      <c r="B296" s="60" t="s">
        <v>15</v>
      </c>
      <c r="C296" s="18" t="s">
        <v>15</v>
      </c>
      <c r="D296" s="168" t="s">
        <v>15</v>
      </c>
      <c r="E296" s="18">
        <f t="shared" ref="E296:K296" si="63">E297+E298+E299+E300</f>
        <v>100</v>
      </c>
      <c r="F296" s="168" t="s">
        <v>15</v>
      </c>
      <c r="G296" s="18">
        <f t="shared" si="63"/>
        <v>100</v>
      </c>
      <c r="H296" s="168" t="s">
        <v>15</v>
      </c>
      <c r="I296" s="18">
        <f t="shared" si="63"/>
        <v>0</v>
      </c>
      <c r="J296" s="168" t="s">
        <v>15</v>
      </c>
      <c r="K296" s="18">
        <f t="shared" si="63"/>
        <v>0</v>
      </c>
      <c r="L296" s="88"/>
    </row>
    <row r="297" spans="1:12">
      <c r="A297" s="167" t="s">
        <v>11</v>
      </c>
      <c r="B297" s="60" t="s">
        <v>15</v>
      </c>
      <c r="C297" s="18" t="s">
        <v>15</v>
      </c>
      <c r="D297" s="168" t="s">
        <v>15</v>
      </c>
      <c r="E297" s="18">
        <v>100</v>
      </c>
      <c r="F297" s="168" t="s">
        <v>15</v>
      </c>
      <c r="G297" s="18">
        <v>100</v>
      </c>
      <c r="H297" s="168" t="s">
        <v>15</v>
      </c>
      <c r="I297" s="18">
        <v>0</v>
      </c>
      <c r="J297" s="168" t="s">
        <v>15</v>
      </c>
      <c r="K297" s="18">
        <v>0</v>
      </c>
      <c r="L297" s="88"/>
    </row>
    <row r="298" spans="1:12">
      <c r="A298" s="167" t="s">
        <v>12</v>
      </c>
      <c r="B298" s="14" t="s">
        <v>15</v>
      </c>
      <c r="C298" s="14" t="s">
        <v>15</v>
      </c>
      <c r="D298" s="169" t="s">
        <v>15</v>
      </c>
      <c r="E298" s="14"/>
      <c r="F298" s="169" t="s">
        <v>15</v>
      </c>
      <c r="G298" s="14"/>
      <c r="H298" s="169" t="s">
        <v>15</v>
      </c>
      <c r="I298" s="14"/>
      <c r="J298" s="169" t="s">
        <v>15</v>
      </c>
      <c r="K298" s="14"/>
      <c r="L298" s="88"/>
    </row>
    <row r="299" spans="1:12">
      <c r="A299" s="167" t="s">
        <v>13</v>
      </c>
      <c r="B299" s="14" t="s">
        <v>15</v>
      </c>
      <c r="C299" s="14" t="s">
        <v>15</v>
      </c>
      <c r="D299" s="169" t="s">
        <v>15</v>
      </c>
      <c r="E299" s="14"/>
      <c r="F299" s="169" t="s">
        <v>15</v>
      </c>
      <c r="G299" s="14"/>
      <c r="H299" s="169" t="s">
        <v>15</v>
      </c>
      <c r="I299" s="14"/>
      <c r="J299" s="169" t="s">
        <v>15</v>
      </c>
      <c r="K299" s="14"/>
      <c r="L299" s="88"/>
    </row>
    <row r="300" spans="1:12">
      <c r="A300" s="167" t="s">
        <v>14</v>
      </c>
      <c r="B300" s="14" t="s">
        <v>15</v>
      </c>
      <c r="C300" s="14" t="s">
        <v>15</v>
      </c>
      <c r="D300" s="169" t="s">
        <v>15</v>
      </c>
      <c r="E300" s="14"/>
      <c r="F300" s="169" t="s">
        <v>15</v>
      </c>
      <c r="G300" s="14"/>
      <c r="H300" s="169" t="s">
        <v>15</v>
      </c>
      <c r="I300" s="14"/>
      <c r="J300" s="169" t="s">
        <v>15</v>
      </c>
      <c r="K300" s="14"/>
      <c r="L300" s="89"/>
    </row>
    <row r="301" spans="1:12" s="4" customFormat="1" ht="54" customHeight="1">
      <c r="A301" s="166" t="s">
        <v>81</v>
      </c>
      <c r="B301" s="8" t="s">
        <v>15</v>
      </c>
      <c r="C301" s="8" t="s">
        <v>15</v>
      </c>
      <c r="D301" s="7">
        <v>1</v>
      </c>
      <c r="E301" s="8">
        <f>E302/D301</f>
        <v>200</v>
      </c>
      <c r="F301" s="7">
        <v>1</v>
      </c>
      <c r="G301" s="8"/>
      <c r="H301" s="7"/>
      <c r="I301" s="8">
        <v>0</v>
      </c>
      <c r="J301" s="7"/>
      <c r="K301" s="8">
        <v>0</v>
      </c>
      <c r="L301" s="87" t="s">
        <v>287</v>
      </c>
    </row>
    <row r="302" spans="1:12">
      <c r="A302" s="171" t="s">
        <v>10</v>
      </c>
      <c r="B302" s="18" t="s">
        <v>15</v>
      </c>
      <c r="C302" s="18" t="s">
        <v>15</v>
      </c>
      <c r="D302" s="168" t="s">
        <v>15</v>
      </c>
      <c r="E302" s="18">
        <f t="shared" ref="E302" si="64">E303+E304+E305+E306</f>
        <v>200</v>
      </c>
      <c r="F302" s="168" t="s">
        <v>15</v>
      </c>
      <c r="G302" s="18">
        <f t="shared" ref="G302" si="65">G303+G304+G305+G306</f>
        <v>0</v>
      </c>
      <c r="H302" s="168" t="s">
        <v>15</v>
      </c>
      <c r="I302" s="18">
        <f t="shared" ref="I302" si="66">I303+I304+I305+I306</f>
        <v>200</v>
      </c>
      <c r="J302" s="168" t="s">
        <v>15</v>
      </c>
      <c r="K302" s="18">
        <f t="shared" ref="K302" si="67">K303+K304+K305+K306</f>
        <v>0</v>
      </c>
      <c r="L302" s="88"/>
    </row>
    <row r="303" spans="1:12">
      <c r="A303" s="171" t="s">
        <v>11</v>
      </c>
      <c r="B303" s="18" t="s">
        <v>15</v>
      </c>
      <c r="C303" s="18" t="s">
        <v>15</v>
      </c>
      <c r="D303" s="168" t="s">
        <v>15</v>
      </c>
      <c r="E303" s="18">
        <v>200</v>
      </c>
      <c r="F303" s="168" t="s">
        <v>15</v>
      </c>
      <c r="G303" s="18"/>
      <c r="H303" s="168" t="s">
        <v>15</v>
      </c>
      <c r="I303" s="18">
        <v>200</v>
      </c>
      <c r="J303" s="168" t="s">
        <v>15</v>
      </c>
      <c r="K303" s="18"/>
      <c r="L303" s="88"/>
    </row>
    <row r="304" spans="1:12">
      <c r="A304" s="171" t="s">
        <v>12</v>
      </c>
      <c r="B304" s="14" t="s">
        <v>15</v>
      </c>
      <c r="C304" s="14" t="s">
        <v>15</v>
      </c>
      <c r="D304" s="169" t="s">
        <v>15</v>
      </c>
      <c r="E304" s="14"/>
      <c r="F304" s="169" t="s">
        <v>15</v>
      </c>
      <c r="G304" s="14"/>
      <c r="H304" s="169" t="s">
        <v>15</v>
      </c>
      <c r="I304" s="14"/>
      <c r="J304" s="169" t="s">
        <v>15</v>
      </c>
      <c r="K304" s="14"/>
      <c r="L304" s="88"/>
    </row>
    <row r="305" spans="1:16">
      <c r="A305" s="171" t="s">
        <v>13</v>
      </c>
      <c r="B305" s="14" t="s">
        <v>15</v>
      </c>
      <c r="C305" s="14" t="s">
        <v>15</v>
      </c>
      <c r="D305" s="169" t="s">
        <v>15</v>
      </c>
      <c r="E305" s="14"/>
      <c r="F305" s="169" t="s">
        <v>15</v>
      </c>
      <c r="G305" s="14"/>
      <c r="H305" s="169" t="s">
        <v>15</v>
      </c>
      <c r="I305" s="14"/>
      <c r="J305" s="169" t="s">
        <v>15</v>
      </c>
      <c r="K305" s="14"/>
      <c r="L305" s="89"/>
    </row>
    <row r="306" spans="1:16">
      <c r="A306" s="171" t="s">
        <v>14</v>
      </c>
      <c r="B306" s="14" t="s">
        <v>15</v>
      </c>
      <c r="C306" s="14" t="s">
        <v>15</v>
      </c>
      <c r="D306" s="169" t="s">
        <v>15</v>
      </c>
      <c r="E306" s="14"/>
      <c r="F306" s="169" t="s">
        <v>15</v>
      </c>
      <c r="G306" s="14"/>
      <c r="H306" s="169" t="s">
        <v>15</v>
      </c>
      <c r="I306" s="14"/>
      <c r="J306" s="169" t="s">
        <v>15</v>
      </c>
      <c r="K306" s="14"/>
      <c r="L306" s="25"/>
    </row>
    <row r="307" spans="1:16" s="4" customFormat="1" ht="30" customHeight="1">
      <c r="A307" s="166" t="s">
        <v>82</v>
      </c>
      <c r="B307" s="172" t="s">
        <v>15</v>
      </c>
      <c r="C307" s="8" t="s">
        <v>15</v>
      </c>
      <c r="D307" s="7">
        <v>1</v>
      </c>
      <c r="E307" s="8">
        <f>E308/D307</f>
        <v>50</v>
      </c>
      <c r="F307" s="7">
        <v>1</v>
      </c>
      <c r="G307" s="8">
        <f>G308/F307</f>
        <v>50</v>
      </c>
      <c r="H307" s="7">
        <v>1</v>
      </c>
      <c r="I307" s="8">
        <f>I308/H307</f>
        <v>0</v>
      </c>
      <c r="J307" s="7">
        <v>1</v>
      </c>
      <c r="K307" s="8">
        <f t="shared" ref="K307" si="68">K308</f>
        <v>0</v>
      </c>
      <c r="L307" s="87" t="s">
        <v>286</v>
      </c>
    </row>
    <row r="308" spans="1:16">
      <c r="A308" s="171" t="s">
        <v>10</v>
      </c>
      <c r="B308" s="60" t="s">
        <v>15</v>
      </c>
      <c r="C308" s="18" t="s">
        <v>15</v>
      </c>
      <c r="D308" s="168" t="s">
        <v>15</v>
      </c>
      <c r="E308" s="18">
        <f t="shared" ref="E308:K308" si="69">E309+E310+E311+E312</f>
        <v>50</v>
      </c>
      <c r="F308" s="168" t="s">
        <v>15</v>
      </c>
      <c r="G308" s="18">
        <f t="shared" si="69"/>
        <v>50</v>
      </c>
      <c r="H308" s="168" t="s">
        <v>15</v>
      </c>
      <c r="I308" s="18">
        <f>I309+I310+I311+I312</f>
        <v>0</v>
      </c>
      <c r="J308" s="168" t="s">
        <v>15</v>
      </c>
      <c r="K308" s="18">
        <f t="shared" si="69"/>
        <v>0</v>
      </c>
      <c r="L308" s="88"/>
    </row>
    <row r="309" spans="1:16">
      <c r="A309" s="171" t="s">
        <v>11</v>
      </c>
      <c r="B309" s="60" t="s">
        <v>15</v>
      </c>
      <c r="C309" s="18" t="s">
        <v>15</v>
      </c>
      <c r="D309" s="168" t="s">
        <v>15</v>
      </c>
      <c r="E309" s="18">
        <v>50</v>
      </c>
      <c r="F309" s="168" t="s">
        <v>15</v>
      </c>
      <c r="G309" s="18">
        <v>50</v>
      </c>
      <c r="H309" s="168" t="s">
        <v>15</v>
      </c>
      <c r="I309" s="18">
        <v>0</v>
      </c>
      <c r="J309" s="168" t="s">
        <v>15</v>
      </c>
      <c r="K309" s="18">
        <v>0</v>
      </c>
      <c r="L309" s="88"/>
    </row>
    <row r="310" spans="1:16">
      <c r="A310" s="171" t="s">
        <v>12</v>
      </c>
      <c r="B310" s="14" t="s">
        <v>15</v>
      </c>
      <c r="C310" s="14" t="s">
        <v>15</v>
      </c>
      <c r="D310" s="169" t="s">
        <v>15</v>
      </c>
      <c r="E310" s="14"/>
      <c r="F310" s="169" t="s">
        <v>15</v>
      </c>
      <c r="G310" s="14"/>
      <c r="H310" s="169" t="s">
        <v>15</v>
      </c>
      <c r="I310" s="14"/>
      <c r="J310" s="169" t="s">
        <v>15</v>
      </c>
      <c r="K310" s="14"/>
      <c r="L310" s="88"/>
    </row>
    <row r="311" spans="1:16">
      <c r="A311" s="171" t="s">
        <v>13</v>
      </c>
      <c r="B311" s="14" t="s">
        <v>15</v>
      </c>
      <c r="C311" s="14" t="s">
        <v>15</v>
      </c>
      <c r="D311" s="169" t="s">
        <v>15</v>
      </c>
      <c r="E311" s="14"/>
      <c r="F311" s="169" t="s">
        <v>15</v>
      </c>
      <c r="G311" s="14"/>
      <c r="H311" s="169" t="s">
        <v>15</v>
      </c>
      <c r="I311" s="14"/>
      <c r="J311" s="169" t="s">
        <v>15</v>
      </c>
      <c r="K311" s="14"/>
      <c r="L311" s="88"/>
    </row>
    <row r="312" spans="1:16" ht="18.75" customHeight="1">
      <c r="A312" s="171" t="s">
        <v>14</v>
      </c>
      <c r="B312" s="14" t="s">
        <v>15</v>
      </c>
      <c r="C312" s="14" t="s">
        <v>15</v>
      </c>
      <c r="D312" s="169" t="s">
        <v>15</v>
      </c>
      <c r="E312" s="14"/>
      <c r="F312" s="169" t="s">
        <v>15</v>
      </c>
      <c r="G312" s="14"/>
      <c r="H312" s="169" t="s">
        <v>15</v>
      </c>
      <c r="I312" s="14"/>
      <c r="J312" s="169" t="s">
        <v>15</v>
      </c>
      <c r="K312" s="14"/>
      <c r="L312" s="89"/>
    </row>
    <row r="313" spans="1:16" s="4" customFormat="1" ht="96">
      <c r="A313" s="170" t="s">
        <v>83</v>
      </c>
      <c r="B313" s="172" t="s">
        <v>15</v>
      </c>
      <c r="C313" s="8" t="s">
        <v>15</v>
      </c>
      <c r="D313" s="17">
        <v>3</v>
      </c>
      <c r="E313" s="8">
        <f>E314/D313</f>
        <v>266.66666666666669</v>
      </c>
      <c r="F313" s="7">
        <v>3</v>
      </c>
      <c r="G313" s="8">
        <f>G314/F313</f>
        <v>265.46666666666664</v>
      </c>
      <c r="H313" s="7">
        <v>0</v>
      </c>
      <c r="I313" s="8">
        <v>0</v>
      </c>
      <c r="J313" s="7">
        <v>0</v>
      </c>
      <c r="K313" s="8">
        <v>0</v>
      </c>
      <c r="L313" s="87" t="s">
        <v>288</v>
      </c>
    </row>
    <row r="314" spans="1:16">
      <c r="A314" s="167" t="s">
        <v>10</v>
      </c>
      <c r="B314" s="60" t="s">
        <v>15</v>
      </c>
      <c r="C314" s="18" t="s">
        <v>15</v>
      </c>
      <c r="D314" s="168" t="s">
        <v>15</v>
      </c>
      <c r="E314" s="18">
        <f t="shared" ref="E314" si="70">E315+E316+E317+E318</f>
        <v>800</v>
      </c>
      <c r="F314" s="168" t="s">
        <v>15</v>
      </c>
      <c r="G314" s="18">
        <f t="shared" ref="G314" si="71">G315+G316+G317+G318</f>
        <v>796.4</v>
      </c>
      <c r="H314" s="168" t="s">
        <v>15</v>
      </c>
      <c r="I314" s="18">
        <f t="shared" ref="I314" si="72">I315+I316+I317+I318</f>
        <v>0</v>
      </c>
      <c r="J314" s="168" t="s">
        <v>15</v>
      </c>
      <c r="K314" s="18">
        <f t="shared" ref="K314" si="73">K315+K316+K317+K318</f>
        <v>0</v>
      </c>
      <c r="L314" s="88"/>
    </row>
    <row r="315" spans="1:16">
      <c r="A315" s="167" t="s">
        <v>11</v>
      </c>
      <c r="B315" s="60" t="s">
        <v>15</v>
      </c>
      <c r="C315" s="18" t="s">
        <v>15</v>
      </c>
      <c r="D315" s="168" t="s">
        <v>15</v>
      </c>
      <c r="E315" s="18">
        <v>800</v>
      </c>
      <c r="F315" s="168" t="s">
        <v>15</v>
      </c>
      <c r="G315" s="18">
        <v>796.4</v>
      </c>
      <c r="H315" s="168" t="s">
        <v>15</v>
      </c>
      <c r="I315" s="18">
        <v>0</v>
      </c>
      <c r="J315" s="168" t="s">
        <v>15</v>
      </c>
      <c r="K315" s="18">
        <v>0</v>
      </c>
      <c r="L315" s="88"/>
    </row>
    <row r="316" spans="1:16">
      <c r="A316" s="167" t="s">
        <v>12</v>
      </c>
      <c r="B316" s="14" t="s">
        <v>15</v>
      </c>
      <c r="C316" s="14" t="s">
        <v>15</v>
      </c>
      <c r="D316" s="169" t="s">
        <v>15</v>
      </c>
      <c r="E316" s="14"/>
      <c r="F316" s="169" t="s">
        <v>15</v>
      </c>
      <c r="G316" s="14"/>
      <c r="H316" s="169" t="s">
        <v>15</v>
      </c>
      <c r="I316" s="14"/>
      <c r="J316" s="169" t="s">
        <v>15</v>
      </c>
      <c r="K316" s="14"/>
      <c r="L316" s="88"/>
    </row>
    <row r="317" spans="1:16">
      <c r="A317" s="167" t="s">
        <v>13</v>
      </c>
      <c r="B317" s="14" t="s">
        <v>15</v>
      </c>
      <c r="C317" s="14" t="s">
        <v>15</v>
      </c>
      <c r="D317" s="169" t="s">
        <v>15</v>
      </c>
      <c r="E317" s="14"/>
      <c r="F317" s="169" t="s">
        <v>15</v>
      </c>
      <c r="G317" s="14"/>
      <c r="H317" s="169" t="s">
        <v>15</v>
      </c>
      <c r="I317" s="14"/>
      <c r="J317" s="169" t="s">
        <v>15</v>
      </c>
      <c r="K317" s="14"/>
      <c r="L317" s="88"/>
    </row>
    <row r="318" spans="1:16" ht="12" customHeight="1">
      <c r="A318" s="167" t="s">
        <v>14</v>
      </c>
      <c r="B318" s="14" t="s">
        <v>15</v>
      </c>
      <c r="C318" s="14" t="s">
        <v>15</v>
      </c>
      <c r="D318" s="169" t="s">
        <v>15</v>
      </c>
      <c r="E318" s="14"/>
      <c r="F318" s="169" t="s">
        <v>15</v>
      </c>
      <c r="G318" s="14"/>
      <c r="H318" s="169" t="s">
        <v>15</v>
      </c>
      <c r="I318" s="14"/>
      <c r="J318" s="169" t="s">
        <v>15</v>
      </c>
      <c r="K318" s="14"/>
      <c r="L318" s="89"/>
    </row>
    <row r="319" spans="1:16" s="4" customFormat="1" ht="56.25" customHeight="1">
      <c r="A319" s="166" t="s">
        <v>84</v>
      </c>
      <c r="B319" s="172" t="s">
        <v>15</v>
      </c>
      <c r="C319" s="8" t="s">
        <v>15</v>
      </c>
      <c r="D319" s="7">
        <v>100</v>
      </c>
      <c r="E319" s="8">
        <f>E320/D319</f>
        <v>0.5</v>
      </c>
      <c r="F319" s="7">
        <v>100</v>
      </c>
      <c r="G319" s="8">
        <f>G320/F319</f>
        <v>0.5</v>
      </c>
      <c r="H319" s="7">
        <v>0</v>
      </c>
      <c r="I319" s="8">
        <v>0</v>
      </c>
      <c r="J319" s="7">
        <v>0</v>
      </c>
      <c r="K319" s="8">
        <v>0</v>
      </c>
      <c r="L319" s="87" t="s">
        <v>244</v>
      </c>
      <c r="O319" s="34"/>
    </row>
    <row r="320" spans="1:16">
      <c r="A320" s="167" t="s">
        <v>10</v>
      </c>
      <c r="B320" s="60" t="s">
        <v>15</v>
      </c>
      <c r="C320" s="18" t="s">
        <v>15</v>
      </c>
      <c r="D320" s="168" t="s">
        <v>15</v>
      </c>
      <c r="E320" s="18">
        <f t="shared" ref="E320:K320" si="74">E321+E322+E323+E324</f>
        <v>50</v>
      </c>
      <c r="F320" s="168" t="s">
        <v>15</v>
      </c>
      <c r="G320" s="18">
        <f t="shared" si="74"/>
        <v>50</v>
      </c>
      <c r="H320" s="168" t="s">
        <v>15</v>
      </c>
      <c r="I320" s="18">
        <f t="shared" si="74"/>
        <v>0</v>
      </c>
      <c r="J320" s="168" t="s">
        <v>15</v>
      </c>
      <c r="K320" s="18">
        <f t="shared" si="74"/>
        <v>0</v>
      </c>
      <c r="L320" s="88"/>
      <c r="N320" s="56"/>
      <c r="O320" s="58"/>
      <c r="P320" s="56"/>
    </row>
    <row r="321" spans="1:16">
      <c r="A321" s="167" t="s">
        <v>11</v>
      </c>
      <c r="B321" s="60" t="s">
        <v>15</v>
      </c>
      <c r="C321" s="18" t="s">
        <v>15</v>
      </c>
      <c r="D321" s="168" t="s">
        <v>15</v>
      </c>
      <c r="E321" s="18">
        <v>50</v>
      </c>
      <c r="F321" s="168" t="s">
        <v>15</v>
      </c>
      <c r="G321" s="18">
        <v>50</v>
      </c>
      <c r="H321" s="168" t="s">
        <v>15</v>
      </c>
      <c r="I321" s="18">
        <v>0</v>
      </c>
      <c r="J321" s="168" t="s">
        <v>15</v>
      </c>
      <c r="K321" s="18">
        <v>0</v>
      </c>
      <c r="L321" s="88"/>
      <c r="N321" s="56"/>
      <c r="O321" s="58"/>
      <c r="P321" s="56"/>
    </row>
    <row r="322" spans="1:16">
      <c r="A322" s="167" t="s">
        <v>12</v>
      </c>
      <c r="B322" s="14" t="s">
        <v>15</v>
      </c>
      <c r="C322" s="14" t="s">
        <v>15</v>
      </c>
      <c r="D322" s="169" t="s">
        <v>15</v>
      </c>
      <c r="E322" s="14"/>
      <c r="F322" s="169" t="s">
        <v>15</v>
      </c>
      <c r="G322" s="14"/>
      <c r="H322" s="169" t="s">
        <v>15</v>
      </c>
      <c r="I322" s="14"/>
      <c r="J322" s="169" t="s">
        <v>15</v>
      </c>
      <c r="K322" s="14"/>
      <c r="L322" s="88"/>
      <c r="N322" s="56"/>
      <c r="O322" s="58"/>
      <c r="P322" s="56"/>
    </row>
    <row r="323" spans="1:16">
      <c r="A323" s="167" t="s">
        <v>13</v>
      </c>
      <c r="B323" s="14" t="s">
        <v>15</v>
      </c>
      <c r="C323" s="14" t="s">
        <v>15</v>
      </c>
      <c r="D323" s="169" t="s">
        <v>15</v>
      </c>
      <c r="E323" s="14"/>
      <c r="F323" s="169" t="s">
        <v>15</v>
      </c>
      <c r="G323" s="14"/>
      <c r="H323" s="169" t="s">
        <v>15</v>
      </c>
      <c r="I323" s="14"/>
      <c r="J323" s="169" t="s">
        <v>15</v>
      </c>
      <c r="K323" s="14"/>
      <c r="L323" s="88"/>
      <c r="N323" s="56"/>
      <c r="O323" s="58"/>
      <c r="P323" s="56"/>
    </row>
    <row r="324" spans="1:16">
      <c r="A324" s="167" t="s">
        <v>14</v>
      </c>
      <c r="B324" s="14" t="s">
        <v>15</v>
      </c>
      <c r="C324" s="14" t="s">
        <v>15</v>
      </c>
      <c r="D324" s="169" t="s">
        <v>15</v>
      </c>
      <c r="E324" s="14"/>
      <c r="F324" s="169" t="s">
        <v>15</v>
      </c>
      <c r="G324" s="14"/>
      <c r="H324" s="169" t="s">
        <v>15</v>
      </c>
      <c r="I324" s="14"/>
      <c r="J324" s="169" t="s">
        <v>15</v>
      </c>
      <c r="K324" s="14"/>
      <c r="L324" s="89"/>
      <c r="N324" s="56"/>
      <c r="O324" s="58"/>
      <c r="P324" s="56"/>
    </row>
    <row r="325" spans="1:16" s="4" customFormat="1" ht="60" customHeight="1">
      <c r="A325" s="170" t="s">
        <v>193</v>
      </c>
      <c r="B325" s="172" t="s">
        <v>15</v>
      </c>
      <c r="C325" s="8" t="s">
        <v>15</v>
      </c>
      <c r="D325" s="17">
        <v>12</v>
      </c>
      <c r="E325" s="8">
        <f>E326/D325</f>
        <v>177.66666666666666</v>
      </c>
      <c r="F325" s="7">
        <v>11</v>
      </c>
      <c r="G325" s="8">
        <f>G326/F325</f>
        <v>222.07090909090911</v>
      </c>
      <c r="H325" s="7">
        <v>2</v>
      </c>
      <c r="I325" s="8">
        <f>I326/H325</f>
        <v>142.5</v>
      </c>
      <c r="J325" s="7">
        <v>2</v>
      </c>
      <c r="K325" s="8">
        <f>K326/J325</f>
        <v>332.89</v>
      </c>
      <c r="L325" s="87" t="s">
        <v>300</v>
      </c>
      <c r="N325" s="57"/>
      <c r="O325" s="57"/>
      <c r="P325" s="57"/>
    </row>
    <row r="326" spans="1:16">
      <c r="A326" s="167" t="s">
        <v>10</v>
      </c>
      <c r="B326" s="60" t="s">
        <v>15</v>
      </c>
      <c r="C326" s="18" t="s">
        <v>15</v>
      </c>
      <c r="D326" s="168" t="s">
        <v>15</v>
      </c>
      <c r="E326" s="18">
        <f>E327+E328+E329+E330</f>
        <v>2132</v>
      </c>
      <c r="F326" s="168" t="s">
        <v>15</v>
      </c>
      <c r="G326" s="18">
        <f>G327+G328+G329+G330</f>
        <v>2442.7800000000002</v>
      </c>
      <c r="H326" s="168" t="s">
        <v>15</v>
      </c>
      <c r="I326" s="18">
        <f>I327+I328+I329+I330</f>
        <v>285</v>
      </c>
      <c r="J326" s="168" t="s">
        <v>15</v>
      </c>
      <c r="K326" s="18">
        <f>K327+K328+K329+K330</f>
        <v>665.78</v>
      </c>
      <c r="L326" s="88"/>
      <c r="N326" s="93"/>
      <c r="O326" s="93"/>
      <c r="P326" s="93"/>
    </row>
    <row r="327" spans="1:16">
      <c r="A327" s="167" t="s">
        <v>11</v>
      </c>
      <c r="B327" s="60" t="s">
        <v>15</v>
      </c>
      <c r="C327" s="18" t="s">
        <v>15</v>
      </c>
      <c r="D327" s="168" t="s">
        <v>15</v>
      </c>
      <c r="E327" s="18">
        <v>2132</v>
      </c>
      <c r="F327" s="168" t="s">
        <v>15</v>
      </c>
      <c r="G327" s="18">
        <v>1857</v>
      </c>
      <c r="H327" s="168" t="s">
        <v>15</v>
      </c>
      <c r="I327" s="18">
        <v>285</v>
      </c>
      <c r="J327" s="168" t="s">
        <v>15</v>
      </c>
      <c r="K327" s="18">
        <v>80</v>
      </c>
      <c r="L327" s="88"/>
      <c r="N327" s="56"/>
      <c r="O327" s="56"/>
      <c r="P327" s="56"/>
    </row>
    <row r="328" spans="1:16">
      <c r="A328" s="167" t="s">
        <v>12</v>
      </c>
      <c r="B328" s="14" t="s">
        <v>15</v>
      </c>
      <c r="C328" s="14" t="s">
        <v>15</v>
      </c>
      <c r="D328" s="169" t="s">
        <v>15</v>
      </c>
      <c r="E328" s="14"/>
      <c r="F328" s="169" t="s">
        <v>15</v>
      </c>
      <c r="G328" s="14"/>
      <c r="H328" s="169" t="s">
        <v>15</v>
      </c>
      <c r="I328" s="14"/>
      <c r="J328" s="169" t="s">
        <v>15</v>
      </c>
      <c r="K328" s="14"/>
      <c r="L328" s="88"/>
    </row>
    <row r="329" spans="1:16" ht="12" customHeight="1">
      <c r="A329" s="167" t="s">
        <v>13</v>
      </c>
      <c r="B329" s="14" t="s">
        <v>15</v>
      </c>
      <c r="C329" s="14" t="s">
        <v>15</v>
      </c>
      <c r="D329" s="169" t="s">
        <v>250</v>
      </c>
      <c r="E329" s="14">
        <v>0</v>
      </c>
      <c r="F329" s="169" t="s">
        <v>15</v>
      </c>
      <c r="G329" s="14">
        <v>443.9</v>
      </c>
      <c r="H329" s="169" t="s">
        <v>15</v>
      </c>
      <c r="I329" s="14">
        <v>0</v>
      </c>
      <c r="J329" s="169" t="s">
        <v>15</v>
      </c>
      <c r="K329" s="14">
        <v>443.9</v>
      </c>
      <c r="L329" s="88"/>
    </row>
    <row r="330" spans="1:16" ht="73.5" customHeight="1">
      <c r="A330" s="167" t="s">
        <v>14</v>
      </c>
      <c r="B330" s="14" t="s">
        <v>15</v>
      </c>
      <c r="C330" s="14" t="s">
        <v>15</v>
      </c>
      <c r="D330" s="169" t="s">
        <v>15</v>
      </c>
      <c r="E330" s="14">
        <v>0</v>
      </c>
      <c r="F330" s="169" t="s">
        <v>15</v>
      </c>
      <c r="G330" s="14">
        <v>141.88</v>
      </c>
      <c r="H330" s="169" t="s">
        <v>15</v>
      </c>
      <c r="I330" s="14">
        <v>0</v>
      </c>
      <c r="J330" s="169" t="s">
        <v>15</v>
      </c>
      <c r="K330" s="14">
        <v>141.88</v>
      </c>
      <c r="L330" s="89"/>
    </row>
    <row r="331" spans="1:16" s="4" customFormat="1" ht="36.75" customHeight="1">
      <c r="A331" s="166" t="s">
        <v>195</v>
      </c>
      <c r="B331" s="172" t="s">
        <v>15</v>
      </c>
      <c r="C331" s="8" t="s">
        <v>15</v>
      </c>
      <c r="D331" s="17">
        <v>1</v>
      </c>
      <c r="E331" s="8">
        <f>E332/D331</f>
        <v>2622</v>
      </c>
      <c r="F331" s="7">
        <v>1</v>
      </c>
      <c r="G331" s="8">
        <f>G332/F331</f>
        <v>2622</v>
      </c>
      <c r="H331" s="7">
        <v>0</v>
      </c>
      <c r="I331" s="8">
        <f>-L3421</f>
        <v>0</v>
      </c>
      <c r="J331" s="7">
        <v>0</v>
      </c>
      <c r="K331" s="8">
        <v>0</v>
      </c>
      <c r="L331" s="87" t="s">
        <v>223</v>
      </c>
      <c r="N331" s="35"/>
    </row>
    <row r="332" spans="1:16">
      <c r="A332" s="167" t="s">
        <v>10</v>
      </c>
      <c r="B332" s="60" t="s">
        <v>15</v>
      </c>
      <c r="C332" s="18" t="s">
        <v>15</v>
      </c>
      <c r="D332" s="168" t="s">
        <v>15</v>
      </c>
      <c r="E332" s="18">
        <f>E333+E334+E335+E336</f>
        <v>2622</v>
      </c>
      <c r="F332" s="168" t="s">
        <v>15</v>
      </c>
      <c r="G332" s="18">
        <f>G333+G334+G335+G336</f>
        <v>2622</v>
      </c>
      <c r="H332" s="168" t="s">
        <v>15</v>
      </c>
      <c r="I332" s="18">
        <f>I333+I334+I335+I336</f>
        <v>0</v>
      </c>
      <c r="J332" s="168" t="s">
        <v>15</v>
      </c>
      <c r="K332" s="18">
        <f>K333+K334+K335+K336</f>
        <v>0</v>
      </c>
      <c r="L332" s="88"/>
    </row>
    <row r="333" spans="1:16">
      <c r="A333" s="167" t="s">
        <v>11</v>
      </c>
      <c r="B333" s="60" t="s">
        <v>15</v>
      </c>
      <c r="C333" s="18" t="s">
        <v>15</v>
      </c>
      <c r="D333" s="168" t="s">
        <v>15</v>
      </c>
      <c r="E333" s="18">
        <v>2622</v>
      </c>
      <c r="F333" s="168" t="s">
        <v>15</v>
      </c>
      <c r="G333" s="18">
        <v>2622</v>
      </c>
      <c r="H333" s="168" t="s">
        <v>15</v>
      </c>
      <c r="I333" s="18">
        <f>-K3381</f>
        <v>0</v>
      </c>
      <c r="J333" s="168" t="s">
        <v>15</v>
      </c>
      <c r="K333" s="18">
        <f>-L3481</f>
        <v>0</v>
      </c>
      <c r="L333" s="88"/>
    </row>
    <row r="334" spans="1:16">
      <c r="A334" s="167" t="s">
        <v>12</v>
      </c>
      <c r="B334" s="14" t="s">
        <v>15</v>
      </c>
      <c r="C334" s="14" t="s">
        <v>15</v>
      </c>
      <c r="D334" s="169" t="s">
        <v>15</v>
      </c>
      <c r="E334" s="14"/>
      <c r="F334" s="169" t="s">
        <v>15</v>
      </c>
      <c r="G334" s="14"/>
      <c r="H334" s="169" t="s">
        <v>15</v>
      </c>
      <c r="I334" s="14"/>
      <c r="J334" s="169" t="s">
        <v>15</v>
      </c>
      <c r="K334" s="14"/>
      <c r="L334" s="88"/>
    </row>
    <row r="335" spans="1:16">
      <c r="A335" s="167" t="s">
        <v>13</v>
      </c>
      <c r="B335" s="14" t="s">
        <v>15</v>
      </c>
      <c r="C335" s="14" t="s">
        <v>15</v>
      </c>
      <c r="D335" s="169" t="s">
        <v>15</v>
      </c>
      <c r="E335" s="14"/>
      <c r="F335" s="169" t="s">
        <v>15</v>
      </c>
      <c r="G335" s="14"/>
      <c r="H335" s="169" t="s">
        <v>15</v>
      </c>
      <c r="I335" s="14"/>
      <c r="J335" s="169" t="s">
        <v>15</v>
      </c>
      <c r="K335" s="14"/>
      <c r="L335" s="88"/>
    </row>
    <row r="336" spans="1:16">
      <c r="A336" s="167" t="s">
        <v>14</v>
      </c>
      <c r="B336" s="14" t="s">
        <v>15</v>
      </c>
      <c r="C336" s="14" t="s">
        <v>15</v>
      </c>
      <c r="D336" s="169" t="s">
        <v>15</v>
      </c>
      <c r="E336" s="14"/>
      <c r="F336" s="169" t="s">
        <v>15</v>
      </c>
      <c r="G336" s="14"/>
      <c r="H336" s="169" t="s">
        <v>15</v>
      </c>
      <c r="I336" s="14"/>
      <c r="J336" s="169" t="s">
        <v>15</v>
      </c>
      <c r="K336" s="14"/>
      <c r="L336" s="89"/>
    </row>
    <row r="337" spans="1:14" s="4" customFormat="1" ht="37.5" customHeight="1">
      <c r="A337" s="166" t="s">
        <v>191</v>
      </c>
      <c r="B337" s="172" t="s">
        <v>15</v>
      </c>
      <c r="C337" s="8" t="s">
        <v>15</v>
      </c>
      <c r="D337" s="7">
        <v>370</v>
      </c>
      <c r="E337" s="8">
        <f>E338/D337</f>
        <v>0.54054054054054057</v>
      </c>
      <c r="F337" s="7">
        <v>370</v>
      </c>
      <c r="G337" s="8">
        <f>G338/F337</f>
        <v>0.54054054054054057</v>
      </c>
      <c r="H337" s="7">
        <v>0</v>
      </c>
      <c r="I337" s="8"/>
      <c r="J337" s="7"/>
      <c r="K337" s="8"/>
      <c r="L337" s="87" t="s">
        <v>263</v>
      </c>
    </row>
    <row r="338" spans="1:14" s="4" customFormat="1">
      <c r="A338" s="167" t="s">
        <v>10</v>
      </c>
      <c r="B338" s="60" t="s">
        <v>15</v>
      </c>
      <c r="C338" s="18" t="s">
        <v>15</v>
      </c>
      <c r="D338" s="168" t="s">
        <v>15</v>
      </c>
      <c r="E338" s="18">
        <f>E339+E340+E341+E342</f>
        <v>200</v>
      </c>
      <c r="F338" s="168" t="s">
        <v>15</v>
      </c>
      <c r="G338" s="18">
        <f>G339+G340+G341+G342</f>
        <v>200</v>
      </c>
      <c r="H338" s="168" t="s">
        <v>15</v>
      </c>
      <c r="I338" s="18">
        <f>I339+I340+I341+I342</f>
        <v>0</v>
      </c>
      <c r="J338" s="168" t="s">
        <v>15</v>
      </c>
      <c r="K338" s="18">
        <f>K339+K340+K341+K342</f>
        <v>0</v>
      </c>
      <c r="L338" s="88"/>
    </row>
    <row r="339" spans="1:14" s="4" customFormat="1">
      <c r="A339" s="167" t="s">
        <v>11</v>
      </c>
      <c r="B339" s="60" t="s">
        <v>15</v>
      </c>
      <c r="C339" s="18" t="s">
        <v>15</v>
      </c>
      <c r="D339" s="168" t="s">
        <v>15</v>
      </c>
      <c r="E339" s="18">
        <v>200</v>
      </c>
      <c r="F339" s="168" t="s">
        <v>15</v>
      </c>
      <c r="G339" s="18">
        <v>200</v>
      </c>
      <c r="H339" s="168" t="s">
        <v>15</v>
      </c>
      <c r="I339" s="18">
        <v>0</v>
      </c>
      <c r="J339" s="168" t="s">
        <v>15</v>
      </c>
      <c r="K339" s="18">
        <v>0</v>
      </c>
      <c r="L339" s="88"/>
    </row>
    <row r="340" spans="1:14" s="4" customFormat="1">
      <c r="A340" s="167" t="s">
        <v>12</v>
      </c>
      <c r="B340" s="14" t="s">
        <v>15</v>
      </c>
      <c r="C340" s="14" t="s">
        <v>15</v>
      </c>
      <c r="D340" s="169" t="s">
        <v>15</v>
      </c>
      <c r="E340" s="14"/>
      <c r="F340" s="169" t="s">
        <v>15</v>
      </c>
      <c r="G340" s="14"/>
      <c r="H340" s="169" t="s">
        <v>15</v>
      </c>
      <c r="I340" s="14"/>
      <c r="J340" s="169" t="s">
        <v>15</v>
      </c>
      <c r="K340" s="14"/>
      <c r="L340" s="88"/>
    </row>
    <row r="341" spans="1:14" s="4" customFormat="1">
      <c r="A341" s="167" t="s">
        <v>13</v>
      </c>
      <c r="B341" s="14" t="s">
        <v>15</v>
      </c>
      <c r="C341" s="14" t="s">
        <v>15</v>
      </c>
      <c r="D341" s="169" t="s">
        <v>15</v>
      </c>
      <c r="E341" s="14"/>
      <c r="F341" s="169" t="s">
        <v>15</v>
      </c>
      <c r="G341" s="14"/>
      <c r="H341" s="169" t="s">
        <v>15</v>
      </c>
      <c r="I341" s="14"/>
      <c r="J341" s="169" t="s">
        <v>15</v>
      </c>
      <c r="K341" s="14"/>
      <c r="L341" s="88"/>
    </row>
    <row r="342" spans="1:14" s="16" customFormat="1" ht="12.75">
      <c r="A342" s="167" t="s">
        <v>14</v>
      </c>
      <c r="B342" s="14" t="s">
        <v>15</v>
      </c>
      <c r="C342" s="14" t="s">
        <v>15</v>
      </c>
      <c r="D342" s="169" t="s">
        <v>15</v>
      </c>
      <c r="E342" s="14"/>
      <c r="F342" s="169" t="s">
        <v>15</v>
      </c>
      <c r="G342" s="14"/>
      <c r="H342" s="169" t="s">
        <v>15</v>
      </c>
      <c r="I342" s="14"/>
      <c r="J342" s="169" t="s">
        <v>15</v>
      </c>
      <c r="K342" s="14"/>
      <c r="L342" s="89"/>
      <c r="N342" s="55"/>
    </row>
    <row r="343" spans="1:14" s="16" customFormat="1" ht="84.75" customHeight="1">
      <c r="A343" s="166" t="s">
        <v>202</v>
      </c>
      <c r="B343" s="172" t="s">
        <v>15</v>
      </c>
      <c r="C343" s="172" t="s">
        <v>15</v>
      </c>
      <c r="D343" s="172">
        <v>5</v>
      </c>
      <c r="E343" s="8">
        <f>E344/D343</f>
        <v>40</v>
      </c>
      <c r="F343" s="169">
        <v>5</v>
      </c>
      <c r="G343" s="8">
        <f>G344/F343</f>
        <v>40</v>
      </c>
      <c r="H343" s="169">
        <v>2</v>
      </c>
      <c r="I343" s="8">
        <f>I344/H343</f>
        <v>0</v>
      </c>
      <c r="J343" s="169">
        <v>2</v>
      </c>
      <c r="K343" s="8">
        <f>K344/J343</f>
        <v>0</v>
      </c>
      <c r="L343" s="86" t="s">
        <v>245</v>
      </c>
      <c r="N343" s="55"/>
    </row>
    <row r="344" spans="1:14" s="16" customFormat="1" ht="12.75">
      <c r="A344" s="167" t="s">
        <v>10</v>
      </c>
      <c r="B344" s="172" t="s">
        <v>15</v>
      </c>
      <c r="C344" s="172" t="s">
        <v>15</v>
      </c>
      <c r="D344" s="172" t="s">
        <v>15</v>
      </c>
      <c r="E344" s="18">
        <f t="shared" ref="E344" si="75">E345+E346+E347+E348</f>
        <v>200</v>
      </c>
      <c r="F344" s="169"/>
      <c r="G344" s="18">
        <f t="shared" ref="G344" si="76">G345+G346+G347+G348</f>
        <v>200</v>
      </c>
      <c r="H344" s="169"/>
      <c r="I344" s="18">
        <f t="shared" ref="I344" si="77">I345+I346+I347+I348</f>
        <v>0</v>
      </c>
      <c r="J344" s="169"/>
      <c r="K344" s="18">
        <f>K345+K346+K347+K348</f>
        <v>0</v>
      </c>
      <c r="L344" s="85"/>
      <c r="N344" s="55"/>
    </row>
    <row r="345" spans="1:14" s="16" customFormat="1" ht="12.75">
      <c r="A345" s="167" t="s">
        <v>11</v>
      </c>
      <c r="B345" s="172" t="s">
        <v>15</v>
      </c>
      <c r="C345" s="172" t="s">
        <v>15</v>
      </c>
      <c r="D345" s="172" t="s">
        <v>15</v>
      </c>
      <c r="E345" s="67">
        <v>200</v>
      </c>
      <c r="F345" s="169"/>
      <c r="G345" s="67">
        <v>200</v>
      </c>
      <c r="H345" s="67"/>
      <c r="I345" s="67">
        <v>0</v>
      </c>
      <c r="J345" s="67"/>
      <c r="K345" s="67">
        <v>0</v>
      </c>
      <c r="L345" s="85"/>
      <c r="N345" s="55"/>
    </row>
    <row r="346" spans="1:14" s="16" customFormat="1" ht="12.75">
      <c r="A346" s="167" t="s">
        <v>12</v>
      </c>
      <c r="B346" s="172" t="s">
        <v>15</v>
      </c>
      <c r="C346" s="172" t="s">
        <v>15</v>
      </c>
      <c r="D346" s="172" t="s">
        <v>15</v>
      </c>
      <c r="E346" s="14"/>
      <c r="F346" s="169"/>
      <c r="G346" s="14"/>
      <c r="H346" s="169"/>
      <c r="I346" s="14"/>
      <c r="J346" s="169"/>
      <c r="K346" s="14"/>
      <c r="L346" s="85"/>
      <c r="N346" s="55"/>
    </row>
    <row r="347" spans="1:14" s="16" customFormat="1" ht="12.75">
      <c r="A347" s="167" t="s">
        <v>13</v>
      </c>
      <c r="B347" s="172" t="s">
        <v>15</v>
      </c>
      <c r="C347" s="172" t="s">
        <v>15</v>
      </c>
      <c r="D347" s="172" t="s">
        <v>15</v>
      </c>
      <c r="E347" s="14"/>
      <c r="F347" s="169"/>
      <c r="G347" s="14"/>
      <c r="H347" s="169"/>
      <c r="I347" s="14"/>
      <c r="J347" s="169"/>
      <c r="K347" s="14"/>
      <c r="L347" s="85"/>
      <c r="N347" s="55"/>
    </row>
    <row r="348" spans="1:14" s="16" customFormat="1" ht="12.75">
      <c r="A348" s="167" t="s">
        <v>14</v>
      </c>
      <c r="B348" s="172" t="s">
        <v>15</v>
      </c>
      <c r="C348" s="172" t="s">
        <v>15</v>
      </c>
      <c r="D348" s="172" t="s">
        <v>15</v>
      </c>
      <c r="E348" s="14"/>
      <c r="F348" s="169"/>
      <c r="G348" s="14"/>
      <c r="H348" s="169"/>
      <c r="I348" s="14"/>
      <c r="J348" s="169"/>
      <c r="K348" s="14"/>
      <c r="L348" s="85"/>
      <c r="N348" s="55"/>
    </row>
    <row r="349" spans="1:14" ht="24">
      <c r="A349" s="166" t="s">
        <v>40</v>
      </c>
      <c r="B349" s="172" t="s">
        <v>15</v>
      </c>
      <c r="C349" s="8" t="s">
        <v>15</v>
      </c>
      <c r="D349" s="7" t="s">
        <v>15</v>
      </c>
      <c r="E349" s="61">
        <f>E350+E351+E352+E353</f>
        <v>13148.1</v>
      </c>
      <c r="F349" s="7" t="s">
        <v>15</v>
      </c>
      <c r="G349" s="61">
        <f>G350+G351+G352+G353</f>
        <v>13107.589999999998</v>
      </c>
      <c r="H349" s="7" t="s">
        <v>15</v>
      </c>
      <c r="I349" s="8">
        <f>I350+I351+I352+I353</f>
        <v>3102.69</v>
      </c>
      <c r="J349" s="7" t="s">
        <v>15</v>
      </c>
      <c r="K349" s="8">
        <f>K350+K351+K352+K353</f>
        <v>3135.78</v>
      </c>
      <c r="L349" s="25"/>
      <c r="N349" s="56"/>
    </row>
    <row r="350" spans="1:14" s="4" customFormat="1" ht="18" customHeight="1">
      <c r="A350" s="166" t="s">
        <v>11</v>
      </c>
      <c r="B350" s="172" t="s">
        <v>15</v>
      </c>
      <c r="C350" s="8" t="s">
        <v>15</v>
      </c>
      <c r="D350" s="7" t="s">
        <v>15</v>
      </c>
      <c r="E350" s="61">
        <f>E231+E237+E243+E249+E255+E261+E267+E273+E279+E285+E291+E297+E303+E309++E315+E321+E327+E333++E339+E345</f>
        <v>13008.1</v>
      </c>
      <c r="F350" s="7" t="s">
        <v>15</v>
      </c>
      <c r="G350" s="61">
        <f>G231+G237+G243+G249+G255+G261+G267+G273+G279+G285+G291+G297+G303+G309++G315+G321+G327+G333++G339+G345</f>
        <v>12381.81</v>
      </c>
      <c r="H350" s="7" t="s">
        <v>15</v>
      </c>
      <c r="I350" s="61">
        <f>I231+I237+I243+I249+I255+I261+I267+I273+I279+I285+I291+I297+I303+I309++I315+I321+I327+I333++I339+I345</f>
        <v>3102.69</v>
      </c>
      <c r="J350" s="7" t="s">
        <v>15</v>
      </c>
      <c r="K350" s="61">
        <f>K231+K237+K243+K249+K255+K261+K267+K273+K279+K285+K291+K297+K303+K309++K315+K321+K327+K333++K339+K345</f>
        <v>2550</v>
      </c>
      <c r="L350" s="23"/>
      <c r="N350" s="57"/>
    </row>
    <row r="351" spans="1:14">
      <c r="A351" s="166" t="s">
        <v>12</v>
      </c>
      <c r="B351" s="62" t="s">
        <v>15</v>
      </c>
      <c r="C351" s="62" t="s">
        <v>15</v>
      </c>
      <c r="D351" s="184" t="s">
        <v>15</v>
      </c>
      <c r="E351" s="62"/>
      <c r="F351" s="184" t="s">
        <v>15</v>
      </c>
      <c r="G351" s="62"/>
      <c r="H351" s="184" t="s">
        <v>15</v>
      </c>
      <c r="I351" s="62"/>
      <c r="J351" s="184" t="s">
        <v>15</v>
      </c>
      <c r="K351" s="62"/>
      <c r="L351" s="23"/>
      <c r="N351" s="56"/>
    </row>
    <row r="352" spans="1:14">
      <c r="A352" s="166" t="s">
        <v>13</v>
      </c>
      <c r="B352" s="62" t="s">
        <v>15</v>
      </c>
      <c r="C352" s="62" t="s">
        <v>15</v>
      </c>
      <c r="D352" s="184" t="s">
        <v>15</v>
      </c>
      <c r="E352" s="8">
        <f>E233+E245+E251+E257+E263+E269+E275+E281+E287+E293+E299+E305+E311++E317+E323+E329+E335++E341+E347</f>
        <v>0</v>
      </c>
      <c r="F352" s="184" t="s">
        <v>15</v>
      </c>
      <c r="G352" s="8">
        <f>G233+G245+G251+G257+G263+G269+G275+G281+G287+G293+G299+G305+G311++G317+G323+G329+G335++G341+G347</f>
        <v>443.9</v>
      </c>
      <c r="H352" s="184" t="s">
        <v>15</v>
      </c>
      <c r="I352" s="8">
        <f>I233+I245+I251+I257+I263+I269+I275+I281+I287+I293+I299+I305+I311++I317+I323+I329+I335++I341+I347</f>
        <v>0</v>
      </c>
      <c r="J352" s="184" t="s">
        <v>15</v>
      </c>
      <c r="K352" s="8">
        <f>K233+K245+K251+K257+K263+K269+K275+K281+K287+K293+K299+K305+K311++K317+K323+K329+K335++K341+K347</f>
        <v>443.9</v>
      </c>
      <c r="L352" s="23"/>
      <c r="N352" s="56"/>
    </row>
    <row r="353" spans="1:14">
      <c r="A353" s="166" t="s">
        <v>14</v>
      </c>
      <c r="B353" s="62" t="s">
        <v>15</v>
      </c>
      <c r="C353" s="62" t="s">
        <v>15</v>
      </c>
      <c r="D353" s="184" t="s">
        <v>15</v>
      </c>
      <c r="E353" s="8">
        <f>E234+E246+E252+E258+E264+E270+E276+E282+E288+E294+E300+E306+E312++E318+E324+E330+E336++E342+E348</f>
        <v>140</v>
      </c>
      <c r="F353" s="184" t="s">
        <v>15</v>
      </c>
      <c r="G353" s="8">
        <f>G234+G246+G252+G258+G264+G270+G276+G282+G288+G294+G300+G306+G312++G318+G324+G330+G336++G342+G348</f>
        <v>281.88</v>
      </c>
      <c r="H353" s="184" t="s">
        <v>15</v>
      </c>
      <c r="I353" s="8">
        <f>I234+I246+I252+I258+I264+I270+I276+I282+I288+I294+I300+I306+I312++I318+I324+I330+I336++I342+I348</f>
        <v>0</v>
      </c>
      <c r="J353" s="184" t="s">
        <v>15</v>
      </c>
      <c r="K353" s="8">
        <f>K234+K246+K252+K258+K264+K270+K276+K282+K288+K294+K300+K306+K312++K318+K324+K330+K336++K342+K348</f>
        <v>141.88</v>
      </c>
      <c r="L353" s="23"/>
      <c r="N353" s="56"/>
    </row>
    <row r="354" spans="1:14" ht="38.25">
      <c r="A354" s="161" t="s">
        <v>192</v>
      </c>
      <c r="B354" s="162" t="s">
        <v>15</v>
      </c>
      <c r="C354" s="162" t="s">
        <v>15</v>
      </c>
      <c r="D354" s="162" t="s">
        <v>15</v>
      </c>
      <c r="E354" s="162" t="s">
        <v>15</v>
      </c>
      <c r="F354" s="162" t="s">
        <v>15</v>
      </c>
      <c r="G354" s="162" t="s">
        <v>15</v>
      </c>
      <c r="H354" s="162" t="s">
        <v>15</v>
      </c>
      <c r="I354" s="162" t="s">
        <v>15</v>
      </c>
      <c r="J354" s="162" t="s">
        <v>15</v>
      </c>
      <c r="K354" s="162" t="s">
        <v>15</v>
      </c>
      <c r="L354" s="24"/>
      <c r="N354" s="56"/>
    </row>
    <row r="355" spans="1:14" ht="36">
      <c r="A355" s="170" t="s">
        <v>201</v>
      </c>
      <c r="B355" s="164" t="s">
        <v>252</v>
      </c>
      <c r="C355" s="14" t="s">
        <v>252</v>
      </c>
      <c r="D355" s="159" t="s">
        <v>15</v>
      </c>
      <c r="E355" s="159" t="s">
        <v>15</v>
      </c>
      <c r="F355" s="159" t="s">
        <v>15</v>
      </c>
      <c r="G355" s="159" t="s">
        <v>15</v>
      </c>
      <c r="H355" s="159" t="s">
        <v>15</v>
      </c>
      <c r="I355" s="159" t="s">
        <v>15</v>
      </c>
      <c r="J355" s="159" t="s">
        <v>15</v>
      </c>
      <c r="K355" s="159" t="s">
        <v>15</v>
      </c>
      <c r="L355" s="25"/>
      <c r="N355" s="56"/>
    </row>
    <row r="356" spans="1:14" s="4" customFormat="1" ht="46.5" customHeight="1">
      <c r="A356" s="166" t="s">
        <v>209</v>
      </c>
      <c r="B356" s="172" t="s">
        <v>15</v>
      </c>
      <c r="C356" s="8" t="s">
        <v>15</v>
      </c>
      <c r="D356" s="7">
        <v>30</v>
      </c>
      <c r="E356" s="77">
        <f>E357/D356</f>
        <v>3.2166666666666668</v>
      </c>
      <c r="F356" s="7">
        <v>30</v>
      </c>
      <c r="G356" s="8"/>
      <c r="H356" s="7">
        <v>30</v>
      </c>
      <c r="I356" s="77">
        <f>I357/H356</f>
        <v>3.2166666666666668</v>
      </c>
      <c r="J356" s="7">
        <v>30</v>
      </c>
      <c r="K356" s="8">
        <v>0</v>
      </c>
      <c r="L356" s="87" t="s">
        <v>302</v>
      </c>
      <c r="N356" s="57"/>
    </row>
    <row r="357" spans="1:14">
      <c r="A357" s="167" t="s">
        <v>10</v>
      </c>
      <c r="B357" s="60" t="s">
        <v>15</v>
      </c>
      <c r="C357" s="18" t="s">
        <v>15</v>
      </c>
      <c r="D357" s="168" t="s">
        <v>15</v>
      </c>
      <c r="E357" s="18">
        <f>E358+E359+E360+E361</f>
        <v>96.5</v>
      </c>
      <c r="F357" s="168" t="s">
        <v>15</v>
      </c>
      <c r="G357" s="18">
        <f t="shared" ref="G357" si="78">G358+G359+G360+G361</f>
        <v>0</v>
      </c>
      <c r="H357" s="168" t="s">
        <v>15</v>
      </c>
      <c r="I357" s="18">
        <f t="shared" ref="I357" si="79">I358+I359+I360+I361</f>
        <v>96.5</v>
      </c>
      <c r="J357" s="168" t="s">
        <v>15</v>
      </c>
      <c r="K357" s="18">
        <f t="shared" ref="K357" si="80">K358+K359+K360+K361</f>
        <v>0</v>
      </c>
      <c r="L357" s="88"/>
      <c r="N357" s="56"/>
    </row>
    <row r="358" spans="1:14">
      <c r="A358" s="167" t="s">
        <v>11</v>
      </c>
      <c r="B358" s="60" t="s">
        <v>15</v>
      </c>
      <c r="C358" s="18" t="s">
        <v>15</v>
      </c>
      <c r="D358" s="168" t="s">
        <v>15</v>
      </c>
      <c r="E358" s="18">
        <v>96.5</v>
      </c>
      <c r="F358" s="168" t="s">
        <v>15</v>
      </c>
      <c r="G358" s="18"/>
      <c r="H358" s="168" t="s">
        <v>15</v>
      </c>
      <c r="I358" s="18">
        <v>96.5</v>
      </c>
      <c r="J358" s="168" t="s">
        <v>15</v>
      </c>
      <c r="K358" s="18"/>
      <c r="L358" s="88"/>
      <c r="N358" s="56"/>
    </row>
    <row r="359" spans="1:14">
      <c r="A359" s="167" t="s">
        <v>12</v>
      </c>
      <c r="B359" s="14" t="s">
        <v>15</v>
      </c>
      <c r="C359" s="14" t="s">
        <v>15</v>
      </c>
      <c r="D359" s="169" t="s">
        <v>15</v>
      </c>
      <c r="E359" s="14"/>
      <c r="F359" s="169" t="s">
        <v>15</v>
      </c>
      <c r="G359" s="14"/>
      <c r="H359" s="169" t="s">
        <v>15</v>
      </c>
      <c r="I359" s="14"/>
      <c r="J359" s="169" t="s">
        <v>15</v>
      </c>
      <c r="K359" s="14"/>
      <c r="L359" s="88"/>
      <c r="N359" s="56"/>
    </row>
    <row r="360" spans="1:14">
      <c r="A360" s="167" t="s">
        <v>13</v>
      </c>
      <c r="B360" s="14" t="s">
        <v>15</v>
      </c>
      <c r="C360" s="14" t="s">
        <v>15</v>
      </c>
      <c r="D360" s="169" t="s">
        <v>15</v>
      </c>
      <c r="E360" s="14"/>
      <c r="F360" s="169" t="s">
        <v>15</v>
      </c>
      <c r="G360" s="14"/>
      <c r="H360" s="169" t="s">
        <v>15</v>
      </c>
      <c r="I360" s="14"/>
      <c r="J360" s="169" t="s">
        <v>15</v>
      </c>
      <c r="K360" s="14"/>
      <c r="L360" s="88"/>
      <c r="N360" s="56"/>
    </row>
    <row r="361" spans="1:14">
      <c r="A361" s="167" t="s">
        <v>14</v>
      </c>
      <c r="B361" s="14" t="s">
        <v>15</v>
      </c>
      <c r="C361" s="14" t="s">
        <v>15</v>
      </c>
      <c r="D361" s="169" t="s">
        <v>15</v>
      </c>
      <c r="E361" s="14"/>
      <c r="F361" s="169" t="s">
        <v>15</v>
      </c>
      <c r="G361" s="14"/>
      <c r="H361" s="169" t="s">
        <v>15</v>
      </c>
      <c r="I361" s="14"/>
      <c r="J361" s="169" t="s">
        <v>15</v>
      </c>
      <c r="K361" s="14"/>
      <c r="L361" s="89"/>
      <c r="N361" s="56"/>
    </row>
    <row r="362" spans="1:14" s="4" customFormat="1" ht="42" customHeight="1">
      <c r="A362" s="166" t="s">
        <v>85</v>
      </c>
      <c r="B362" s="172" t="s">
        <v>15</v>
      </c>
      <c r="C362" s="8" t="s">
        <v>15</v>
      </c>
      <c r="D362" s="7">
        <v>1</v>
      </c>
      <c r="E362" s="8">
        <f>E363/D362</f>
        <v>200</v>
      </c>
      <c r="F362" s="7">
        <v>1</v>
      </c>
      <c r="G362" s="8">
        <f>G363/F362</f>
        <v>200</v>
      </c>
      <c r="H362" s="7">
        <v>1</v>
      </c>
      <c r="I362" s="8">
        <f>I363/H362</f>
        <v>0</v>
      </c>
      <c r="J362" s="7">
        <v>1</v>
      </c>
      <c r="K362" s="8">
        <f t="shared" ref="K362" si="81">K363</f>
        <v>0</v>
      </c>
      <c r="L362" s="87" t="s">
        <v>224</v>
      </c>
      <c r="N362" s="57"/>
    </row>
    <row r="363" spans="1:14">
      <c r="A363" s="171" t="s">
        <v>10</v>
      </c>
      <c r="B363" s="60" t="s">
        <v>15</v>
      </c>
      <c r="C363" s="18" t="s">
        <v>15</v>
      </c>
      <c r="D363" s="168" t="s">
        <v>15</v>
      </c>
      <c r="E363" s="18">
        <f>E364+E365+E366+E367</f>
        <v>200</v>
      </c>
      <c r="F363" s="168" t="s">
        <v>15</v>
      </c>
      <c r="G363" s="18">
        <f t="shared" ref="G363" si="82">G364+G365+G366+G367</f>
        <v>200</v>
      </c>
      <c r="H363" s="168" t="s">
        <v>15</v>
      </c>
      <c r="I363" s="18">
        <f t="shared" ref="I363" si="83">I364+I365+I366+I367</f>
        <v>0</v>
      </c>
      <c r="J363" s="168" t="s">
        <v>15</v>
      </c>
      <c r="K363" s="18">
        <f t="shared" ref="K363" si="84">K364+K365+K366+K367</f>
        <v>0</v>
      </c>
      <c r="L363" s="88"/>
      <c r="N363" s="56"/>
    </row>
    <row r="364" spans="1:14">
      <c r="A364" s="171" t="s">
        <v>11</v>
      </c>
      <c r="B364" s="60" t="s">
        <v>15</v>
      </c>
      <c r="C364" s="18" t="s">
        <v>15</v>
      </c>
      <c r="D364" s="168" t="s">
        <v>15</v>
      </c>
      <c r="E364" s="18">
        <v>200</v>
      </c>
      <c r="F364" s="168" t="s">
        <v>15</v>
      </c>
      <c r="G364" s="18">
        <v>200</v>
      </c>
      <c r="H364" s="168" t="s">
        <v>15</v>
      </c>
      <c r="I364" s="18">
        <v>0</v>
      </c>
      <c r="J364" s="168" t="s">
        <v>15</v>
      </c>
      <c r="K364" s="18">
        <v>0</v>
      </c>
      <c r="L364" s="88"/>
      <c r="N364" s="56"/>
    </row>
    <row r="365" spans="1:14">
      <c r="A365" s="171" t="s">
        <v>12</v>
      </c>
      <c r="B365" s="14" t="s">
        <v>15</v>
      </c>
      <c r="C365" s="14" t="s">
        <v>15</v>
      </c>
      <c r="D365" s="169" t="s">
        <v>15</v>
      </c>
      <c r="E365" s="14"/>
      <c r="F365" s="169" t="s">
        <v>15</v>
      </c>
      <c r="G365" s="14"/>
      <c r="H365" s="169" t="s">
        <v>15</v>
      </c>
      <c r="I365" s="14"/>
      <c r="J365" s="169" t="s">
        <v>15</v>
      </c>
      <c r="K365" s="14"/>
      <c r="L365" s="88"/>
      <c r="N365" s="56"/>
    </row>
    <row r="366" spans="1:14">
      <c r="A366" s="171" t="s">
        <v>13</v>
      </c>
      <c r="B366" s="14" t="s">
        <v>15</v>
      </c>
      <c r="C366" s="14" t="s">
        <v>15</v>
      </c>
      <c r="D366" s="169" t="s">
        <v>15</v>
      </c>
      <c r="E366" s="14"/>
      <c r="F366" s="169" t="s">
        <v>15</v>
      </c>
      <c r="G366" s="14"/>
      <c r="H366" s="169" t="s">
        <v>15</v>
      </c>
      <c r="I366" s="14"/>
      <c r="J366" s="169" t="s">
        <v>15</v>
      </c>
      <c r="K366" s="14"/>
      <c r="L366" s="88"/>
      <c r="N366" s="56"/>
    </row>
    <row r="367" spans="1:14" ht="14.25" customHeight="1">
      <c r="A367" s="171" t="s">
        <v>14</v>
      </c>
      <c r="B367" s="14" t="s">
        <v>15</v>
      </c>
      <c r="C367" s="14" t="s">
        <v>15</v>
      </c>
      <c r="D367" s="169" t="s">
        <v>15</v>
      </c>
      <c r="E367" s="14"/>
      <c r="F367" s="169" t="s">
        <v>15</v>
      </c>
      <c r="G367" s="14"/>
      <c r="H367" s="169" t="s">
        <v>15</v>
      </c>
      <c r="I367" s="14"/>
      <c r="J367" s="169" t="s">
        <v>15</v>
      </c>
      <c r="K367" s="14"/>
      <c r="L367" s="89"/>
      <c r="N367" s="56"/>
    </row>
    <row r="368" spans="1:14" s="4" customFormat="1" ht="45.75" customHeight="1">
      <c r="A368" s="166" t="s">
        <v>208</v>
      </c>
      <c r="B368" s="172" t="s">
        <v>15</v>
      </c>
      <c r="C368" s="8" t="s">
        <v>15</v>
      </c>
      <c r="D368" s="7">
        <v>500</v>
      </c>
      <c r="E368" s="8">
        <f>E369/D368</f>
        <v>0.1</v>
      </c>
      <c r="F368" s="7">
        <v>500</v>
      </c>
      <c r="G368" s="8"/>
      <c r="H368" s="7">
        <v>500</v>
      </c>
      <c r="I368" s="8">
        <f>I369/H368</f>
        <v>0.1</v>
      </c>
      <c r="J368" s="7">
        <v>500</v>
      </c>
      <c r="K368" s="8">
        <v>0</v>
      </c>
      <c r="L368" s="87" t="s">
        <v>301</v>
      </c>
    </row>
    <row r="369" spans="1:12">
      <c r="A369" s="167" t="s">
        <v>10</v>
      </c>
      <c r="B369" s="60" t="s">
        <v>15</v>
      </c>
      <c r="C369" s="18" t="s">
        <v>15</v>
      </c>
      <c r="D369" s="168" t="s">
        <v>15</v>
      </c>
      <c r="E369" s="18">
        <f>E370+E371+E372+E373</f>
        <v>50</v>
      </c>
      <c r="F369" s="168" t="s">
        <v>15</v>
      </c>
      <c r="G369" s="18">
        <f t="shared" ref="G369" si="85">G370+G371+G372+G373</f>
        <v>0</v>
      </c>
      <c r="H369" s="168" t="s">
        <v>15</v>
      </c>
      <c r="I369" s="18">
        <f t="shared" ref="I369" si="86">I370+I371+I372+I373</f>
        <v>50</v>
      </c>
      <c r="J369" s="168" t="s">
        <v>15</v>
      </c>
      <c r="K369" s="18">
        <f t="shared" ref="K369" si="87">K370+K371+K372+K373</f>
        <v>0</v>
      </c>
      <c r="L369" s="88"/>
    </row>
    <row r="370" spans="1:12">
      <c r="A370" s="167" t="s">
        <v>11</v>
      </c>
      <c r="B370" s="60" t="s">
        <v>15</v>
      </c>
      <c r="C370" s="18" t="s">
        <v>15</v>
      </c>
      <c r="D370" s="168" t="s">
        <v>15</v>
      </c>
      <c r="E370" s="18">
        <v>50</v>
      </c>
      <c r="F370" s="168" t="s">
        <v>15</v>
      </c>
      <c r="G370" s="18">
        <v>0</v>
      </c>
      <c r="H370" s="168" t="s">
        <v>15</v>
      </c>
      <c r="I370" s="18">
        <v>50</v>
      </c>
      <c r="J370" s="168" t="s">
        <v>15</v>
      </c>
      <c r="K370" s="18">
        <v>0</v>
      </c>
      <c r="L370" s="88"/>
    </row>
    <row r="371" spans="1:12">
      <c r="A371" s="167" t="s">
        <v>12</v>
      </c>
      <c r="B371" s="14" t="s">
        <v>15</v>
      </c>
      <c r="C371" s="14" t="s">
        <v>15</v>
      </c>
      <c r="D371" s="169" t="s">
        <v>15</v>
      </c>
      <c r="E371" s="14"/>
      <c r="F371" s="169" t="s">
        <v>15</v>
      </c>
      <c r="G371" s="14"/>
      <c r="H371" s="169" t="s">
        <v>15</v>
      </c>
      <c r="I371" s="14"/>
      <c r="J371" s="169" t="s">
        <v>15</v>
      </c>
      <c r="K371" s="14"/>
      <c r="L371" s="88"/>
    </row>
    <row r="372" spans="1:12">
      <c r="A372" s="167" t="s">
        <v>13</v>
      </c>
      <c r="B372" s="14" t="s">
        <v>15</v>
      </c>
      <c r="C372" s="14" t="s">
        <v>15</v>
      </c>
      <c r="D372" s="169" t="s">
        <v>15</v>
      </c>
      <c r="E372" s="14"/>
      <c r="F372" s="169" t="s">
        <v>15</v>
      </c>
      <c r="G372" s="14"/>
      <c r="H372" s="169" t="s">
        <v>15</v>
      </c>
      <c r="I372" s="14"/>
      <c r="J372" s="169" t="s">
        <v>15</v>
      </c>
      <c r="K372" s="14"/>
      <c r="L372" s="88"/>
    </row>
    <row r="373" spans="1:12" ht="63.75" customHeight="1">
      <c r="A373" s="171" t="s">
        <v>14</v>
      </c>
      <c r="B373" s="14" t="s">
        <v>15</v>
      </c>
      <c r="C373" s="14" t="s">
        <v>15</v>
      </c>
      <c r="D373" s="169" t="s">
        <v>15</v>
      </c>
      <c r="E373" s="14"/>
      <c r="F373" s="169" t="s">
        <v>15</v>
      </c>
      <c r="G373" s="14"/>
      <c r="H373" s="169" t="s">
        <v>15</v>
      </c>
      <c r="I373" s="14"/>
      <c r="J373" s="169" t="s">
        <v>15</v>
      </c>
      <c r="K373" s="14"/>
      <c r="L373" s="89"/>
    </row>
    <row r="374" spans="1:12" s="4" customFormat="1" ht="60">
      <c r="A374" s="166" t="s">
        <v>86</v>
      </c>
      <c r="B374" s="172" t="s">
        <v>15</v>
      </c>
      <c r="C374" s="8" t="s">
        <v>15</v>
      </c>
      <c r="D374" s="7">
        <v>1</v>
      </c>
      <c r="E374" s="8" t="s">
        <v>41</v>
      </c>
      <c r="F374" s="7">
        <v>1</v>
      </c>
      <c r="G374" s="8">
        <f t="shared" ref="G374" si="88">G375</f>
        <v>0</v>
      </c>
      <c r="H374" s="7"/>
      <c r="I374" s="8">
        <f t="shared" ref="I374:K374" si="89">I375</f>
        <v>0</v>
      </c>
      <c r="J374" s="7"/>
      <c r="K374" s="8">
        <f t="shared" si="89"/>
        <v>0</v>
      </c>
      <c r="L374" s="87" t="s">
        <v>225</v>
      </c>
    </row>
    <row r="375" spans="1:12">
      <c r="A375" s="167" t="s">
        <v>10</v>
      </c>
      <c r="B375" s="60" t="s">
        <v>15</v>
      </c>
      <c r="C375" s="18" t="s">
        <v>15</v>
      </c>
      <c r="D375" s="168" t="s">
        <v>15</v>
      </c>
      <c r="E375" s="18" t="s">
        <v>41</v>
      </c>
      <c r="F375" s="168" t="s">
        <v>15</v>
      </c>
      <c r="G375" s="18">
        <v>0</v>
      </c>
      <c r="H375" s="168" t="s">
        <v>214</v>
      </c>
      <c r="I375" s="18">
        <f t="shared" ref="I375" si="90">I376+I377+I378+I379</f>
        <v>0</v>
      </c>
      <c r="J375" s="168" t="s">
        <v>15</v>
      </c>
      <c r="K375" s="18">
        <f t="shared" ref="K375" si="91">K376+K377+K378+K379</f>
        <v>0</v>
      </c>
      <c r="L375" s="88"/>
    </row>
    <row r="376" spans="1:12">
      <c r="A376" s="167" t="s">
        <v>11</v>
      </c>
      <c r="B376" s="60" t="s">
        <v>15</v>
      </c>
      <c r="C376" s="18" t="s">
        <v>15</v>
      </c>
      <c r="D376" s="168" t="s">
        <v>15</v>
      </c>
      <c r="E376" s="18">
        <v>0</v>
      </c>
      <c r="F376" s="168" t="s">
        <v>15</v>
      </c>
      <c r="G376" s="18">
        <v>0</v>
      </c>
      <c r="H376" s="168" t="s">
        <v>15</v>
      </c>
      <c r="I376" s="18"/>
      <c r="J376" s="168" t="s">
        <v>15</v>
      </c>
      <c r="K376" s="18"/>
      <c r="L376" s="88"/>
    </row>
    <row r="377" spans="1:12">
      <c r="A377" s="167" t="s">
        <v>12</v>
      </c>
      <c r="B377" s="14" t="s">
        <v>15</v>
      </c>
      <c r="C377" s="14" t="s">
        <v>15</v>
      </c>
      <c r="D377" s="169" t="s">
        <v>15</v>
      </c>
      <c r="E377" s="14"/>
      <c r="F377" s="169" t="s">
        <v>15</v>
      </c>
      <c r="G377" s="14"/>
      <c r="H377" s="169" t="s">
        <v>15</v>
      </c>
      <c r="I377" s="14"/>
      <c r="J377" s="169" t="s">
        <v>15</v>
      </c>
      <c r="K377" s="14"/>
      <c r="L377" s="88"/>
    </row>
    <row r="378" spans="1:12">
      <c r="A378" s="167" t="s">
        <v>13</v>
      </c>
      <c r="B378" s="14" t="s">
        <v>15</v>
      </c>
      <c r="C378" s="14" t="s">
        <v>15</v>
      </c>
      <c r="D378" s="169" t="s">
        <v>15</v>
      </c>
      <c r="E378" s="14"/>
      <c r="F378" s="169" t="s">
        <v>15</v>
      </c>
      <c r="G378" s="14"/>
      <c r="H378" s="169" t="s">
        <v>15</v>
      </c>
      <c r="I378" s="14"/>
      <c r="J378" s="169" t="s">
        <v>15</v>
      </c>
      <c r="K378" s="14"/>
      <c r="L378" s="88"/>
    </row>
    <row r="379" spans="1:12">
      <c r="A379" s="167" t="s">
        <v>14</v>
      </c>
      <c r="B379" s="14" t="s">
        <v>15</v>
      </c>
      <c r="C379" s="14" t="s">
        <v>15</v>
      </c>
      <c r="D379" s="169" t="s">
        <v>15</v>
      </c>
      <c r="E379" s="14"/>
      <c r="F379" s="169" t="s">
        <v>15</v>
      </c>
      <c r="G379" s="14"/>
      <c r="H379" s="169" t="s">
        <v>15</v>
      </c>
      <c r="I379" s="14"/>
      <c r="J379" s="169" t="s">
        <v>15</v>
      </c>
      <c r="K379" s="14"/>
      <c r="L379" s="89"/>
    </row>
    <row r="380" spans="1:12" s="4" customFormat="1" ht="24">
      <c r="A380" s="170" t="s">
        <v>47</v>
      </c>
      <c r="B380" s="172" t="s">
        <v>15</v>
      </c>
      <c r="C380" s="8" t="s">
        <v>15</v>
      </c>
      <c r="D380" s="7" t="s">
        <v>15</v>
      </c>
      <c r="E380" s="8">
        <f>E381+E382+E383+E384</f>
        <v>346.5</v>
      </c>
      <c r="F380" s="7" t="s">
        <v>15</v>
      </c>
      <c r="G380" s="8">
        <f>G381+G382+G383+G384</f>
        <v>200</v>
      </c>
      <c r="H380" s="7" t="s">
        <v>15</v>
      </c>
      <c r="I380" s="8">
        <f>I381+I382+I383+I384</f>
        <v>146.5</v>
      </c>
      <c r="J380" s="7" t="s">
        <v>15</v>
      </c>
      <c r="K380" s="8">
        <f>K381+K382+K383+K384</f>
        <v>0</v>
      </c>
      <c r="L380" s="23"/>
    </row>
    <row r="381" spans="1:12" s="4" customFormat="1">
      <c r="A381" s="170" t="s">
        <v>11</v>
      </c>
      <c r="B381" s="172" t="s">
        <v>15</v>
      </c>
      <c r="C381" s="8" t="s">
        <v>15</v>
      </c>
      <c r="D381" s="7" t="s">
        <v>15</v>
      </c>
      <c r="E381" s="8">
        <f>E358+E364+E370+E376</f>
        <v>346.5</v>
      </c>
      <c r="F381" s="7" t="s">
        <v>15</v>
      </c>
      <c r="G381" s="8">
        <f>G358+G364+G370+G376</f>
        <v>200</v>
      </c>
      <c r="H381" s="7" t="s">
        <v>15</v>
      </c>
      <c r="I381" s="8">
        <f>I358+I364+I370+I376</f>
        <v>146.5</v>
      </c>
      <c r="J381" s="7" t="s">
        <v>15</v>
      </c>
      <c r="K381" s="8">
        <f>K358+K364+K370+K376</f>
        <v>0</v>
      </c>
      <c r="L381" s="23"/>
    </row>
    <row r="382" spans="1:12" s="4" customFormat="1">
      <c r="A382" s="170" t="s">
        <v>12</v>
      </c>
      <c r="B382" s="62" t="s">
        <v>15</v>
      </c>
      <c r="C382" s="62" t="s">
        <v>15</v>
      </c>
      <c r="D382" s="184" t="s">
        <v>15</v>
      </c>
      <c r="E382" s="62"/>
      <c r="F382" s="184" t="s">
        <v>15</v>
      </c>
      <c r="G382" s="62"/>
      <c r="H382" s="184" t="s">
        <v>15</v>
      </c>
      <c r="I382" s="62"/>
      <c r="J382" s="184" t="s">
        <v>15</v>
      </c>
      <c r="K382" s="62"/>
      <c r="L382" s="23"/>
    </row>
    <row r="383" spans="1:12" s="4" customFormat="1">
      <c r="A383" s="170" t="s">
        <v>13</v>
      </c>
      <c r="B383" s="62" t="s">
        <v>15</v>
      </c>
      <c r="C383" s="62" t="s">
        <v>15</v>
      </c>
      <c r="D383" s="184" t="s">
        <v>15</v>
      </c>
      <c r="E383" s="62"/>
      <c r="F383" s="184" t="s">
        <v>15</v>
      </c>
      <c r="G383" s="62"/>
      <c r="H383" s="184" t="s">
        <v>15</v>
      </c>
      <c r="I383" s="62"/>
      <c r="J383" s="184" t="s">
        <v>15</v>
      </c>
      <c r="K383" s="62"/>
      <c r="L383" s="23"/>
    </row>
    <row r="384" spans="1:12">
      <c r="A384" s="170" t="s">
        <v>14</v>
      </c>
      <c r="B384" s="62" t="s">
        <v>15</v>
      </c>
      <c r="C384" s="62" t="s">
        <v>15</v>
      </c>
      <c r="D384" s="184" t="s">
        <v>15</v>
      </c>
      <c r="E384" s="8">
        <f>E367</f>
        <v>0</v>
      </c>
      <c r="F384" s="184" t="s">
        <v>15</v>
      </c>
      <c r="G384" s="62"/>
      <c r="H384" s="184" t="s">
        <v>15</v>
      </c>
      <c r="I384" s="62"/>
      <c r="J384" s="184" t="s">
        <v>15</v>
      </c>
      <c r="K384" s="62"/>
      <c r="L384" s="23"/>
    </row>
    <row r="385" spans="1:12">
      <c r="A385" s="170" t="s">
        <v>46</v>
      </c>
      <c r="B385" s="172" t="s">
        <v>15</v>
      </c>
      <c r="C385" s="8" t="s">
        <v>15</v>
      </c>
      <c r="D385" s="7" t="s">
        <v>15</v>
      </c>
      <c r="E385" s="61">
        <f>E386+E387+E388+E389</f>
        <v>76024.2</v>
      </c>
      <c r="F385" s="191" t="s">
        <v>15</v>
      </c>
      <c r="G385" s="61">
        <f>G386+G387+G388+G389</f>
        <v>72548.116000000009</v>
      </c>
      <c r="H385" s="191" t="s">
        <v>15</v>
      </c>
      <c r="I385" s="61">
        <f>I386+I387+I388+I389</f>
        <v>15274.24</v>
      </c>
      <c r="J385" s="191" t="s">
        <v>15</v>
      </c>
      <c r="K385" s="61">
        <f>K386+K387+K388+K389</f>
        <v>12438.220000000001</v>
      </c>
      <c r="L385" s="23"/>
    </row>
    <row r="386" spans="1:12">
      <c r="A386" s="170" t="s">
        <v>11</v>
      </c>
      <c r="B386" s="172" t="s">
        <v>15</v>
      </c>
      <c r="C386" s="8" t="s">
        <v>15</v>
      </c>
      <c r="D386" s="7" t="s">
        <v>15</v>
      </c>
      <c r="E386" s="61">
        <f>E83+E130+E180+E219+E350+E381</f>
        <v>68884.2</v>
      </c>
      <c r="F386" s="191" t="s">
        <v>15</v>
      </c>
      <c r="G386" s="61">
        <f>G83+G130+G180+G219+G350+G381</f>
        <v>64810.436000000002</v>
      </c>
      <c r="H386" s="191" t="s">
        <v>15</v>
      </c>
      <c r="I386" s="61">
        <f>I83+I130+I180+I219+I350+I381</f>
        <v>15274.24</v>
      </c>
      <c r="J386" s="191" t="s">
        <v>15</v>
      </c>
      <c r="K386" s="61">
        <f>K83+K130+K180+K219+K350+K381</f>
        <v>11840.54</v>
      </c>
      <c r="L386" s="23"/>
    </row>
    <row r="387" spans="1:12">
      <c r="A387" s="170" t="s">
        <v>12</v>
      </c>
      <c r="B387" s="62" t="s">
        <v>15</v>
      </c>
      <c r="C387" s="62" t="s">
        <v>15</v>
      </c>
      <c r="D387" s="184" t="s">
        <v>15</v>
      </c>
      <c r="E387" s="62"/>
      <c r="F387" s="184" t="s">
        <v>15</v>
      </c>
      <c r="G387" s="62"/>
      <c r="H387" s="184" t="s">
        <v>15</v>
      </c>
      <c r="I387" s="62"/>
      <c r="J387" s="184" t="s">
        <v>15</v>
      </c>
      <c r="K387" s="62"/>
      <c r="L387" s="23"/>
    </row>
    <row r="388" spans="1:12">
      <c r="A388" s="170" t="s">
        <v>13</v>
      </c>
      <c r="B388" s="62" t="s">
        <v>15</v>
      </c>
      <c r="C388" s="62" t="s">
        <v>15</v>
      </c>
      <c r="D388" s="184" t="s">
        <v>15</v>
      </c>
      <c r="E388" s="61">
        <f>E85+E132+E182+E221+E352+E383</f>
        <v>0</v>
      </c>
      <c r="F388" s="184" t="s">
        <v>15</v>
      </c>
      <c r="G388" s="61">
        <f>G85+G132+G182+G221+G352+G383</f>
        <v>452.5</v>
      </c>
      <c r="H388" s="184" t="s">
        <v>15</v>
      </c>
      <c r="I388" s="61">
        <f>I85+I132+I182+I221+I352+I383</f>
        <v>0</v>
      </c>
      <c r="J388" s="184" t="s">
        <v>15</v>
      </c>
      <c r="K388" s="61">
        <f>K85+K132+K182+K221+K352+K383</f>
        <v>452.5</v>
      </c>
      <c r="L388" s="23"/>
    </row>
    <row r="389" spans="1:12">
      <c r="A389" s="170" t="s">
        <v>14</v>
      </c>
      <c r="B389" s="62" t="s">
        <v>15</v>
      </c>
      <c r="C389" s="62" t="s">
        <v>15</v>
      </c>
      <c r="D389" s="184" t="s">
        <v>15</v>
      </c>
      <c r="E389" s="61">
        <f>E86+E133+E183+E222+E353+E384</f>
        <v>7140</v>
      </c>
      <c r="F389" s="184" t="s">
        <v>15</v>
      </c>
      <c r="G389" s="61">
        <f>G86+G133+G183+G222+G353+G384</f>
        <v>7285.18</v>
      </c>
      <c r="H389" s="184" t="s">
        <v>15</v>
      </c>
      <c r="I389" s="61">
        <f>I86+I133+I183+I222+I353+I384</f>
        <v>0</v>
      </c>
      <c r="J389" s="184" t="s">
        <v>15</v>
      </c>
      <c r="K389" s="61">
        <f>K86+K133+K183+K222+K353+K384</f>
        <v>145.18</v>
      </c>
      <c r="L389" s="23"/>
    </row>
    <row r="390" spans="1:12">
      <c r="A390" s="201"/>
      <c r="B390" s="202"/>
      <c r="C390" s="202"/>
      <c r="D390" s="203"/>
      <c r="E390" s="202"/>
      <c r="F390" s="203"/>
      <c r="G390" s="202"/>
      <c r="H390" s="203"/>
      <c r="I390" s="202"/>
      <c r="J390" s="203"/>
      <c r="K390" s="202"/>
      <c r="L390" s="202"/>
    </row>
    <row r="391" spans="1:12">
      <c r="A391" s="201"/>
      <c r="B391" s="202"/>
      <c r="C391" s="202"/>
      <c r="D391" s="203"/>
      <c r="E391" s="202"/>
      <c r="F391" s="203"/>
      <c r="G391" s="204"/>
      <c r="H391" s="203"/>
      <c r="I391" s="202"/>
      <c r="J391" s="203"/>
      <c r="K391" s="205"/>
      <c r="L391" s="202"/>
    </row>
    <row r="392" spans="1:12">
      <c r="G392" s="20"/>
    </row>
  </sheetData>
  <mergeCells count="68">
    <mergeCell ref="N29:P29"/>
    <mergeCell ref="L111:L116"/>
    <mergeCell ref="L167:L172"/>
    <mergeCell ref="L173:L178"/>
    <mergeCell ref="L40:L45"/>
    <mergeCell ref="L46:L51"/>
    <mergeCell ref="L52:L57"/>
    <mergeCell ref="L64:L69"/>
    <mergeCell ref="L149:L154"/>
    <mergeCell ref="L143:L148"/>
    <mergeCell ref="L105:L110"/>
    <mergeCell ref="L76:L81"/>
    <mergeCell ref="L58:L63"/>
    <mergeCell ref="L34:L39"/>
    <mergeCell ref="L28:L33"/>
    <mergeCell ref="A3:L3"/>
    <mergeCell ref="A4:L4"/>
    <mergeCell ref="A6:A8"/>
    <mergeCell ref="B6:B7"/>
    <mergeCell ref="C6:C7"/>
    <mergeCell ref="D6:G6"/>
    <mergeCell ref="H6:K6"/>
    <mergeCell ref="L6:L8"/>
    <mergeCell ref="D7:E7"/>
    <mergeCell ref="F7:G7"/>
    <mergeCell ref="H7:I7"/>
    <mergeCell ref="J7:K7"/>
    <mergeCell ref="A1:L1"/>
    <mergeCell ref="N249:Q249"/>
    <mergeCell ref="N326:P326"/>
    <mergeCell ref="N62:Q62"/>
    <mergeCell ref="L259:L264"/>
    <mergeCell ref="L117:L122"/>
    <mergeCell ref="L235:L240"/>
    <mergeCell ref="L229:L234"/>
    <mergeCell ref="L155:L160"/>
    <mergeCell ref="L161:L166"/>
    <mergeCell ref="N183:P183"/>
    <mergeCell ref="N99:P99"/>
    <mergeCell ref="L289:L294"/>
    <mergeCell ref="L265:L270"/>
    <mergeCell ref="L295:L300"/>
    <mergeCell ref="L188:L193"/>
    <mergeCell ref="L16:L21"/>
    <mergeCell ref="L368:L373"/>
    <mergeCell ref="L253:L258"/>
    <mergeCell ref="L247:L252"/>
    <mergeCell ref="L283:L288"/>
    <mergeCell ref="L241:L246"/>
    <mergeCell ref="L206:L211"/>
    <mergeCell ref="L93:L98"/>
    <mergeCell ref="L99:L104"/>
    <mergeCell ref="L331:L336"/>
    <mergeCell ref="L70:L75"/>
    <mergeCell ref="L374:L379"/>
    <mergeCell ref="L212:L217"/>
    <mergeCell ref="L22:L27"/>
    <mergeCell ref="L325:L330"/>
    <mergeCell ref="L337:L342"/>
    <mergeCell ref="L356:L361"/>
    <mergeCell ref="L362:L367"/>
    <mergeCell ref="L301:L305"/>
    <mergeCell ref="L307:L312"/>
    <mergeCell ref="L313:L318"/>
    <mergeCell ref="L319:L324"/>
    <mergeCell ref="L200:L205"/>
    <mergeCell ref="L194:L199"/>
    <mergeCell ref="L277:L282"/>
  </mergeCells>
  <pageMargins left="0.11811023622047245" right="0.11811023622047245" top="0.55118110236220474" bottom="0.55118110236220474" header="0.31496062992125984" footer="0.31496062992125984"/>
  <pageSetup paperSize="9" scale="95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J18"/>
  <sheetViews>
    <sheetView topLeftCell="A16" zoomScale="84" zoomScaleNormal="84" workbookViewId="0">
      <selection activeCell="C26" sqref="C26"/>
    </sheetView>
  </sheetViews>
  <sheetFormatPr defaultRowHeight="15"/>
  <cols>
    <col min="1" max="1" width="26.7109375" customWidth="1"/>
    <col min="2" max="2" width="10.7109375" customWidth="1"/>
    <col min="3" max="7" width="10.5703125" customWidth="1"/>
    <col min="8" max="8" width="35" customWidth="1"/>
  </cols>
  <sheetData>
    <row r="2" spans="1:10">
      <c r="F2" s="103" t="s">
        <v>94</v>
      </c>
      <c r="G2" s="103"/>
      <c r="H2" s="103"/>
    </row>
    <row r="3" spans="1:10">
      <c r="F3" s="103" t="s">
        <v>95</v>
      </c>
      <c r="G3" s="103"/>
      <c r="H3" s="103"/>
    </row>
    <row r="4" spans="1:10" ht="50.25" customHeight="1">
      <c r="F4" s="102" t="s">
        <v>96</v>
      </c>
      <c r="G4" s="102"/>
      <c r="H4" s="102"/>
    </row>
    <row r="5" spans="1:10">
      <c r="F5" s="27"/>
      <c r="G5" s="27"/>
      <c r="H5" s="27"/>
    </row>
    <row r="6" spans="1:10">
      <c r="B6" s="103" t="s">
        <v>9</v>
      </c>
      <c r="C6" s="103"/>
      <c r="D6" s="103"/>
      <c r="E6" s="103"/>
      <c r="F6" s="103"/>
      <c r="G6" s="103"/>
    </row>
    <row r="7" spans="1:10" ht="30.75" customHeight="1">
      <c r="B7" s="102" t="s">
        <v>232</v>
      </c>
      <c r="C7" s="102"/>
      <c r="D7" s="102"/>
      <c r="E7" s="102"/>
      <c r="F7" s="102"/>
      <c r="G7" s="102"/>
    </row>
    <row r="9" spans="1:10">
      <c r="A9" s="101" t="s">
        <v>87</v>
      </c>
      <c r="B9" s="104" t="s">
        <v>92</v>
      </c>
      <c r="C9" s="104"/>
      <c r="D9" s="104"/>
      <c r="E9" s="104"/>
      <c r="F9" s="104"/>
      <c r="G9" s="104"/>
      <c r="H9" s="28"/>
    </row>
    <row r="10" spans="1:10">
      <c r="A10" s="101"/>
      <c r="B10" s="104" t="s">
        <v>90</v>
      </c>
      <c r="C10" s="104"/>
      <c r="D10" s="104"/>
      <c r="E10" s="104" t="s">
        <v>91</v>
      </c>
      <c r="F10" s="104"/>
      <c r="G10" s="104"/>
      <c r="H10" s="28"/>
    </row>
    <row r="11" spans="1:10" ht="45">
      <c r="A11" s="101"/>
      <c r="B11" s="29" t="s">
        <v>4</v>
      </c>
      <c r="C11" s="29" t="s">
        <v>5</v>
      </c>
      <c r="D11" s="29" t="s">
        <v>88</v>
      </c>
      <c r="E11" s="29" t="s">
        <v>89</v>
      </c>
      <c r="F11" s="29" t="s">
        <v>5</v>
      </c>
      <c r="G11" s="29" t="s">
        <v>88</v>
      </c>
      <c r="H11" s="29" t="s">
        <v>93</v>
      </c>
      <c r="I11" s="26"/>
      <c r="J11" s="26"/>
    </row>
    <row r="12" spans="1:10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</row>
    <row r="13" spans="1:10" ht="105.75" customHeight="1">
      <c r="A13" s="28" t="s">
        <v>10</v>
      </c>
      <c r="B13" s="31">
        <f>B14+B15+B16+B17</f>
        <v>145773.9</v>
      </c>
      <c r="C13" s="31">
        <f>C14+C15+C16+C17</f>
        <v>142914.88</v>
      </c>
      <c r="D13" s="31">
        <f>C13/B13*100</f>
        <v>98.038729841213012</v>
      </c>
      <c r="E13" s="31">
        <f>E14+E15+E16+E17</f>
        <v>76024.2</v>
      </c>
      <c r="F13" s="31">
        <f>F14+F15+F16+F17</f>
        <v>72548.01999999999</v>
      </c>
      <c r="G13" s="31">
        <f t="shared" ref="G13:G14" si="0">F13/E13*100</f>
        <v>95.427534916513409</v>
      </c>
      <c r="H13" s="36" t="s">
        <v>233</v>
      </c>
    </row>
    <row r="14" spans="1:10" ht="108.75" customHeight="1">
      <c r="A14" s="33" t="s">
        <v>11</v>
      </c>
      <c r="B14" s="31">
        <v>131493.9</v>
      </c>
      <c r="C14" s="31">
        <v>127330.74</v>
      </c>
      <c r="D14" s="31">
        <f t="shared" ref="D14:D17" si="1">C14/B14*100</f>
        <v>96.833951993210349</v>
      </c>
      <c r="E14" s="31">
        <v>68884.2</v>
      </c>
      <c r="F14" s="31">
        <v>64810.34</v>
      </c>
      <c r="G14" s="31">
        <f t="shared" si="0"/>
        <v>94.085929719732533</v>
      </c>
      <c r="H14" s="36" t="s">
        <v>233</v>
      </c>
    </row>
    <row r="15" spans="1:10">
      <c r="A15" s="33" t="s">
        <v>12</v>
      </c>
      <c r="B15" s="31"/>
      <c r="C15" s="31"/>
      <c r="D15" s="31"/>
      <c r="E15" s="31"/>
      <c r="F15" s="31"/>
      <c r="G15" s="31"/>
      <c r="H15" s="28"/>
    </row>
    <row r="16" spans="1:10" ht="135">
      <c r="A16" s="33" t="s">
        <v>13</v>
      </c>
      <c r="B16" s="31">
        <v>0</v>
      </c>
      <c r="C16" s="54">
        <v>1055.8900000000001</v>
      </c>
      <c r="D16" s="54"/>
      <c r="E16" s="54">
        <v>0</v>
      </c>
      <c r="F16" s="54">
        <v>452.5</v>
      </c>
      <c r="G16" s="54"/>
      <c r="H16" s="36" t="s">
        <v>234</v>
      </c>
    </row>
    <row r="17" spans="1:8" ht="135">
      <c r="A17" s="33" t="s">
        <v>14</v>
      </c>
      <c r="B17" s="31">
        <v>14280</v>
      </c>
      <c r="C17" s="31">
        <v>14528.25</v>
      </c>
      <c r="D17" s="31">
        <f t="shared" si="1"/>
        <v>101.73844537815127</v>
      </c>
      <c r="E17" s="31">
        <v>7140</v>
      </c>
      <c r="F17" s="31">
        <v>7285.18</v>
      </c>
      <c r="G17" s="31">
        <f>F17/E17*100</f>
        <v>102.03333333333333</v>
      </c>
      <c r="H17" s="36" t="s">
        <v>216</v>
      </c>
    </row>
    <row r="18" spans="1:8">
      <c r="G18" s="32"/>
    </row>
  </sheetData>
  <mergeCells count="9">
    <mergeCell ref="A9:A11"/>
    <mergeCell ref="B7:G7"/>
    <mergeCell ref="B6:G6"/>
    <mergeCell ref="F2:H2"/>
    <mergeCell ref="F3:H3"/>
    <mergeCell ref="F4:H4"/>
    <mergeCell ref="B10:D10"/>
    <mergeCell ref="E10:G10"/>
    <mergeCell ref="B9:G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33"/>
  <sheetViews>
    <sheetView workbookViewId="0">
      <selection activeCell="N8" sqref="N8"/>
    </sheetView>
  </sheetViews>
  <sheetFormatPr defaultRowHeight="15"/>
  <cols>
    <col min="1" max="1" width="4.140625" customWidth="1"/>
    <col min="2" max="2" width="36.28515625" customWidth="1"/>
    <col min="7" max="7" width="12" customWidth="1"/>
    <col min="8" max="8" width="10.42578125" customWidth="1"/>
    <col min="9" max="9" width="9.7109375" customWidth="1"/>
    <col min="10" max="10" width="11.28515625" customWidth="1"/>
    <col min="11" max="11" width="0.140625" customWidth="1"/>
  </cols>
  <sheetData>
    <row r="2" spans="1:14" ht="15.75">
      <c r="A2" s="120" t="s">
        <v>185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4" ht="30.75" customHeight="1">
      <c r="A3" s="119" t="s">
        <v>186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4" ht="15.75" thickBot="1"/>
    <row r="5" spans="1:14" ht="30.75" customHeight="1" thickBot="1">
      <c r="A5" s="124" t="s">
        <v>111</v>
      </c>
      <c r="B5" s="126" t="s">
        <v>8</v>
      </c>
      <c r="C5" s="105" t="s">
        <v>183</v>
      </c>
      <c r="D5" s="128" t="s">
        <v>112</v>
      </c>
      <c r="E5" s="105" t="s">
        <v>182</v>
      </c>
      <c r="F5" s="105" t="s">
        <v>291</v>
      </c>
      <c r="G5" s="121" t="s">
        <v>215</v>
      </c>
      <c r="H5" s="122"/>
      <c r="I5" s="122"/>
      <c r="J5" s="122"/>
      <c r="K5" s="123"/>
    </row>
    <row r="6" spans="1:14" ht="21.75" customHeight="1" thickBot="1">
      <c r="A6" s="125"/>
      <c r="B6" s="127"/>
      <c r="C6" s="106"/>
      <c r="D6" s="129"/>
      <c r="E6" s="106"/>
      <c r="F6" s="106"/>
      <c r="G6" s="38" t="s">
        <v>113</v>
      </c>
      <c r="H6" s="37" t="s">
        <v>114</v>
      </c>
      <c r="I6" s="45" t="s">
        <v>115</v>
      </c>
      <c r="J6" s="39" t="s">
        <v>116</v>
      </c>
      <c r="K6" s="39" t="s">
        <v>116</v>
      </c>
    </row>
    <row r="7" spans="1:14" ht="16.5" thickBot="1">
      <c r="A7" s="46">
        <v>1</v>
      </c>
      <c r="B7" s="47">
        <v>2</v>
      </c>
      <c r="C7" s="47">
        <v>3</v>
      </c>
      <c r="D7" s="47">
        <v>4</v>
      </c>
      <c r="E7" s="47">
        <v>5</v>
      </c>
      <c r="F7" s="47"/>
      <c r="G7" s="47">
        <v>6</v>
      </c>
      <c r="H7" s="47">
        <v>7</v>
      </c>
      <c r="I7" s="47">
        <v>8</v>
      </c>
      <c r="J7" s="47">
        <v>9</v>
      </c>
      <c r="K7" s="42">
        <v>9</v>
      </c>
    </row>
    <row r="8" spans="1:14" ht="94.5" customHeight="1">
      <c r="A8" s="107"/>
      <c r="B8" s="43" t="s">
        <v>117</v>
      </c>
      <c r="C8" s="107" t="s">
        <v>119</v>
      </c>
      <c r="D8" s="130" t="s">
        <v>278</v>
      </c>
      <c r="E8" s="107" t="s">
        <v>120</v>
      </c>
      <c r="F8" s="115">
        <f>F10+F11+F12+F13+F14+F15+F16</f>
        <v>700</v>
      </c>
      <c r="G8" s="115">
        <v>700</v>
      </c>
      <c r="H8" s="115">
        <v>700</v>
      </c>
      <c r="I8" s="115">
        <f>SUM(I10:I16)</f>
        <v>0</v>
      </c>
      <c r="J8" s="115"/>
      <c r="K8" s="107"/>
      <c r="N8" s="84">
        <f>SUM(G8+G18+G21+G55+G63)</f>
        <v>5746.68</v>
      </c>
    </row>
    <row r="9" spans="1:14" ht="64.5" customHeight="1" thickBot="1">
      <c r="A9" s="108"/>
      <c r="B9" s="42" t="s">
        <v>118</v>
      </c>
      <c r="C9" s="108"/>
      <c r="D9" s="131"/>
      <c r="E9" s="108"/>
      <c r="F9" s="108"/>
      <c r="G9" s="116"/>
      <c r="H9" s="116"/>
      <c r="I9" s="116"/>
      <c r="J9" s="116"/>
      <c r="K9" s="108"/>
    </row>
    <row r="10" spans="1:14" ht="32.25" customHeight="1" thickBot="1">
      <c r="A10" s="41"/>
      <c r="B10" s="42" t="s">
        <v>132</v>
      </c>
      <c r="C10" s="42"/>
      <c r="D10" s="42">
        <v>1</v>
      </c>
      <c r="E10" s="42" t="s">
        <v>204</v>
      </c>
      <c r="F10" s="81">
        <v>100</v>
      </c>
      <c r="G10" s="51">
        <v>100</v>
      </c>
      <c r="H10" s="132">
        <v>100</v>
      </c>
      <c r="I10" s="133">
        <v>0</v>
      </c>
      <c r="J10" s="133">
        <v>0</v>
      </c>
      <c r="K10" s="42"/>
    </row>
    <row r="11" spans="1:14" ht="32.25" customHeight="1" thickBot="1">
      <c r="A11" s="41"/>
      <c r="B11" s="42" t="s">
        <v>142</v>
      </c>
      <c r="C11" s="42"/>
      <c r="D11" s="42">
        <v>1</v>
      </c>
      <c r="E11" s="42" t="s">
        <v>204</v>
      </c>
      <c r="F11" s="81">
        <v>100</v>
      </c>
      <c r="G11" s="65">
        <v>100</v>
      </c>
      <c r="H11" s="132">
        <v>100</v>
      </c>
      <c r="I11" s="133">
        <v>0</v>
      </c>
      <c r="J11" s="133">
        <v>0</v>
      </c>
      <c r="K11" s="42"/>
    </row>
    <row r="12" spans="1:14" ht="33.75" customHeight="1" thickBot="1">
      <c r="A12" s="41"/>
      <c r="B12" s="42" t="s">
        <v>164</v>
      </c>
      <c r="C12" s="42"/>
      <c r="D12" s="42">
        <v>1</v>
      </c>
      <c r="E12" s="42" t="s">
        <v>205</v>
      </c>
      <c r="F12" s="81">
        <v>100</v>
      </c>
      <c r="G12" s="65">
        <v>100</v>
      </c>
      <c r="H12" s="132">
        <v>100</v>
      </c>
      <c r="I12" s="133">
        <v>0</v>
      </c>
      <c r="J12" s="133">
        <v>0</v>
      </c>
      <c r="K12" s="42"/>
    </row>
    <row r="13" spans="1:14" ht="31.5" customHeight="1" thickBot="1">
      <c r="A13" s="41"/>
      <c r="B13" s="42" t="s">
        <v>165</v>
      </c>
      <c r="C13" s="42"/>
      <c r="D13" s="42">
        <v>1</v>
      </c>
      <c r="E13" s="42" t="s">
        <v>204</v>
      </c>
      <c r="F13" s="81">
        <v>100</v>
      </c>
      <c r="G13" s="65">
        <v>100</v>
      </c>
      <c r="H13" s="132">
        <v>100</v>
      </c>
      <c r="I13" s="133">
        <v>0</v>
      </c>
      <c r="J13" s="133">
        <v>0</v>
      </c>
      <c r="K13" s="42"/>
    </row>
    <row r="14" spans="1:14" ht="31.5" customHeight="1" thickBot="1">
      <c r="A14" s="41"/>
      <c r="B14" s="42" t="s">
        <v>169</v>
      </c>
      <c r="C14" s="42"/>
      <c r="D14" s="42">
        <v>1</v>
      </c>
      <c r="E14" s="42" t="s">
        <v>204</v>
      </c>
      <c r="F14" s="81">
        <v>100</v>
      </c>
      <c r="G14" s="65">
        <v>100</v>
      </c>
      <c r="H14" s="132">
        <v>100</v>
      </c>
      <c r="I14" s="133">
        <v>0</v>
      </c>
      <c r="J14" s="133">
        <v>0</v>
      </c>
      <c r="K14" s="42"/>
    </row>
    <row r="15" spans="1:14" ht="33" customHeight="1" thickBot="1">
      <c r="A15" s="64"/>
      <c r="B15" s="42" t="s">
        <v>203</v>
      </c>
      <c r="C15" s="42"/>
      <c r="D15" s="42">
        <v>1</v>
      </c>
      <c r="E15" s="42" t="s">
        <v>206</v>
      </c>
      <c r="F15" s="81">
        <v>100</v>
      </c>
      <c r="G15" s="65">
        <v>100</v>
      </c>
      <c r="H15" s="132">
        <v>100</v>
      </c>
      <c r="I15" s="133">
        <v>0</v>
      </c>
      <c r="J15" s="133">
        <v>0</v>
      </c>
      <c r="K15" s="42"/>
    </row>
    <row r="16" spans="1:14" ht="32.25" customHeight="1" thickBot="1">
      <c r="A16" s="64"/>
      <c r="B16" s="42" t="s">
        <v>125</v>
      </c>
      <c r="C16" s="42"/>
      <c r="D16" s="42">
        <v>1</v>
      </c>
      <c r="E16" s="42" t="s">
        <v>207</v>
      </c>
      <c r="F16" s="52">
        <v>100</v>
      </c>
      <c r="G16" s="65">
        <v>100</v>
      </c>
      <c r="H16" s="134">
        <v>100</v>
      </c>
      <c r="I16" s="133">
        <v>0</v>
      </c>
      <c r="J16" s="133">
        <v>0</v>
      </c>
      <c r="K16" s="42"/>
    </row>
    <row r="17" spans="1:11" ht="16.5" customHeight="1" thickBot="1">
      <c r="A17" s="41"/>
      <c r="B17" s="42" t="s">
        <v>126</v>
      </c>
      <c r="C17" s="42"/>
      <c r="D17" s="42"/>
      <c r="E17" s="42"/>
      <c r="F17" s="52">
        <f>SUM(F10:F16)</f>
        <v>700</v>
      </c>
      <c r="G17" s="52">
        <f>SUM(G10:G16)</f>
        <v>700</v>
      </c>
      <c r="H17" s="134">
        <f>SUM(H10:H16)</f>
        <v>700</v>
      </c>
      <c r="I17" s="133">
        <f t="shared" ref="I17" si="0">I8</f>
        <v>0</v>
      </c>
      <c r="J17" s="133">
        <v>0</v>
      </c>
      <c r="K17" s="42"/>
    </row>
    <row r="18" spans="1:11" ht="174" thickBot="1">
      <c r="A18" s="41"/>
      <c r="B18" s="42" t="s">
        <v>127</v>
      </c>
      <c r="C18" s="42" t="s">
        <v>217</v>
      </c>
      <c r="D18" s="42">
        <v>2</v>
      </c>
      <c r="E18" s="42">
        <v>500</v>
      </c>
      <c r="F18" s="50">
        <f>F19+F20</f>
        <v>1000</v>
      </c>
      <c r="G18" s="50">
        <f>H18+I18+J18</f>
        <v>1000</v>
      </c>
      <c r="H18" s="133">
        <f>H19+H20</f>
        <v>1000</v>
      </c>
      <c r="I18" s="133">
        <f t="shared" ref="I18:J18" si="1">I19+I20</f>
        <v>0</v>
      </c>
      <c r="J18" s="133">
        <f t="shared" si="1"/>
        <v>0</v>
      </c>
      <c r="K18" s="42"/>
    </row>
    <row r="19" spans="1:11" ht="16.5" customHeight="1" thickBot="1">
      <c r="A19" s="41"/>
      <c r="B19" s="42" t="s">
        <v>154</v>
      </c>
      <c r="C19" s="42"/>
      <c r="D19" s="42">
        <v>1</v>
      </c>
      <c r="E19" s="42">
        <v>500</v>
      </c>
      <c r="F19" s="82">
        <v>500</v>
      </c>
      <c r="G19" s="51">
        <f t="shared" ref="G19:G20" si="2">H19+I19+J19</f>
        <v>500</v>
      </c>
      <c r="H19" s="133">
        <v>500</v>
      </c>
      <c r="I19" s="133">
        <v>0</v>
      </c>
      <c r="J19" s="133">
        <v>0</v>
      </c>
      <c r="K19" s="42"/>
    </row>
    <row r="20" spans="1:11" ht="16.5" customHeight="1" thickBot="1">
      <c r="A20" s="41"/>
      <c r="B20" s="42" t="s">
        <v>173</v>
      </c>
      <c r="C20" s="42"/>
      <c r="D20" s="42">
        <v>1</v>
      </c>
      <c r="E20" s="42">
        <v>500</v>
      </c>
      <c r="F20" s="82">
        <v>500</v>
      </c>
      <c r="G20" s="52">
        <f t="shared" si="2"/>
        <v>500</v>
      </c>
      <c r="H20" s="133">
        <v>500</v>
      </c>
      <c r="I20" s="133">
        <v>0</v>
      </c>
      <c r="J20" s="133">
        <v>0</v>
      </c>
      <c r="K20" s="42"/>
    </row>
    <row r="21" spans="1:11" ht="132" customHeight="1" thickBot="1">
      <c r="A21" s="41"/>
      <c r="B21" s="42" t="s">
        <v>129</v>
      </c>
      <c r="C21" s="48" t="s">
        <v>130</v>
      </c>
      <c r="D21" s="49">
        <v>33</v>
      </c>
      <c r="E21" s="49" t="s">
        <v>131</v>
      </c>
      <c r="F21" s="53">
        <f>SUM(F22:F54)</f>
        <v>3000</v>
      </c>
      <c r="G21" s="52">
        <f>H21+I21+J21</f>
        <v>3008.6</v>
      </c>
      <c r="H21" s="135">
        <f>SUM(H22:H54)</f>
        <v>3000</v>
      </c>
      <c r="I21" s="135">
        <f>SUM(I22:I54)</f>
        <v>8.6</v>
      </c>
      <c r="J21" s="135">
        <f>SUM(J22:J54)</f>
        <v>0</v>
      </c>
      <c r="K21" s="42"/>
    </row>
    <row r="22" spans="1:11" ht="16.5" customHeight="1" thickBot="1">
      <c r="A22" s="41"/>
      <c r="B22" s="42" t="s">
        <v>132</v>
      </c>
      <c r="C22" s="42"/>
      <c r="D22" s="42"/>
      <c r="E22" s="79" t="s">
        <v>133</v>
      </c>
      <c r="F22" s="82">
        <v>50</v>
      </c>
      <c r="G22" s="52">
        <f>H22+I22+J22</f>
        <v>50</v>
      </c>
      <c r="H22" s="133">
        <v>50</v>
      </c>
      <c r="I22" s="133">
        <v>0</v>
      </c>
      <c r="J22" s="133">
        <v>0</v>
      </c>
      <c r="K22" s="42"/>
    </row>
    <row r="23" spans="1:11" ht="16.5" customHeight="1" thickBot="1">
      <c r="A23" s="41"/>
      <c r="B23" s="42" t="s">
        <v>134</v>
      </c>
      <c r="C23" s="42"/>
      <c r="D23" s="42"/>
      <c r="E23" s="42" t="s">
        <v>135</v>
      </c>
      <c r="F23" s="82">
        <v>150</v>
      </c>
      <c r="G23" s="52">
        <f t="shared" ref="G23:G53" si="3">H23+I23+J23</f>
        <v>150</v>
      </c>
      <c r="H23" s="133">
        <v>150</v>
      </c>
      <c r="I23" s="133">
        <v>0</v>
      </c>
      <c r="J23" s="133">
        <v>0</v>
      </c>
      <c r="K23" s="42"/>
    </row>
    <row r="24" spans="1:11" ht="16.5" customHeight="1" thickBot="1">
      <c r="A24" s="41"/>
      <c r="B24" s="42" t="s">
        <v>136</v>
      </c>
      <c r="C24" s="42"/>
      <c r="D24" s="42"/>
      <c r="E24" s="42" t="s">
        <v>137</v>
      </c>
      <c r="F24" s="82">
        <v>120</v>
      </c>
      <c r="G24" s="52">
        <f t="shared" si="3"/>
        <v>120</v>
      </c>
      <c r="H24" s="133">
        <v>120</v>
      </c>
      <c r="I24" s="133">
        <v>0</v>
      </c>
      <c r="J24" s="133">
        <v>0</v>
      </c>
      <c r="K24" s="42"/>
    </row>
    <row r="25" spans="1:11" ht="16.5" customHeight="1" thickBot="1">
      <c r="A25" s="41"/>
      <c r="B25" s="42" t="s">
        <v>138</v>
      </c>
      <c r="C25" s="42"/>
      <c r="D25" s="42"/>
      <c r="E25" s="42" t="s">
        <v>139</v>
      </c>
      <c r="F25" s="82">
        <v>80</v>
      </c>
      <c r="G25" s="52">
        <f t="shared" si="3"/>
        <v>80</v>
      </c>
      <c r="H25" s="133">
        <v>80</v>
      </c>
      <c r="I25" s="133">
        <v>0</v>
      </c>
      <c r="J25" s="133">
        <v>0</v>
      </c>
      <c r="K25" s="42"/>
    </row>
    <row r="26" spans="1:11" ht="16.5" customHeight="1" thickBot="1">
      <c r="A26" s="41"/>
      <c r="B26" s="42" t="s">
        <v>140</v>
      </c>
      <c r="C26" s="42"/>
      <c r="D26" s="42"/>
      <c r="E26" s="42" t="s">
        <v>141</v>
      </c>
      <c r="F26" s="82">
        <v>90</v>
      </c>
      <c r="G26" s="52">
        <f t="shared" si="3"/>
        <v>95.1</v>
      </c>
      <c r="H26" s="133">
        <v>90</v>
      </c>
      <c r="I26" s="133">
        <v>5.0999999999999996</v>
      </c>
      <c r="J26" s="133">
        <v>0</v>
      </c>
      <c r="K26" s="42"/>
    </row>
    <row r="27" spans="1:11" ht="16.5" customHeight="1" thickBot="1">
      <c r="A27" s="41"/>
      <c r="B27" s="42" t="s">
        <v>142</v>
      </c>
      <c r="C27" s="42"/>
      <c r="D27" s="42"/>
      <c r="E27" s="42" t="s">
        <v>139</v>
      </c>
      <c r="F27" s="82">
        <v>80</v>
      </c>
      <c r="G27" s="52">
        <f t="shared" si="3"/>
        <v>80</v>
      </c>
      <c r="H27" s="133">
        <v>80</v>
      </c>
      <c r="I27" s="133">
        <v>0</v>
      </c>
      <c r="J27" s="133">
        <v>0</v>
      </c>
      <c r="K27" s="42"/>
    </row>
    <row r="28" spans="1:11" ht="16.5" customHeight="1" thickBot="1">
      <c r="A28" s="41"/>
      <c r="B28" s="42" t="s">
        <v>143</v>
      </c>
      <c r="C28" s="42"/>
      <c r="D28" s="42"/>
      <c r="E28" s="42" t="s">
        <v>144</v>
      </c>
      <c r="F28" s="82">
        <v>140</v>
      </c>
      <c r="G28" s="52">
        <f t="shared" si="3"/>
        <v>140</v>
      </c>
      <c r="H28" s="133">
        <v>140</v>
      </c>
      <c r="I28" s="133">
        <v>0</v>
      </c>
      <c r="J28" s="133">
        <v>0</v>
      </c>
      <c r="K28" s="42"/>
    </row>
    <row r="29" spans="1:11" ht="16.5" customHeight="1" thickBot="1">
      <c r="A29" s="41"/>
      <c r="B29" s="42" t="s">
        <v>145</v>
      </c>
      <c r="C29" s="42"/>
      <c r="D29" s="42"/>
      <c r="E29" s="42" t="s">
        <v>139</v>
      </c>
      <c r="F29" s="82">
        <v>80</v>
      </c>
      <c r="G29" s="52">
        <f t="shared" si="3"/>
        <v>80</v>
      </c>
      <c r="H29" s="133">
        <v>80</v>
      </c>
      <c r="I29" s="133">
        <v>0</v>
      </c>
      <c r="J29" s="133">
        <v>0</v>
      </c>
      <c r="K29" s="42"/>
    </row>
    <row r="30" spans="1:11" ht="16.5" customHeight="1" thickBot="1">
      <c r="A30" s="41"/>
      <c r="B30" s="42" t="s">
        <v>146</v>
      </c>
      <c r="C30" s="42"/>
      <c r="D30" s="42"/>
      <c r="E30" s="42" t="s">
        <v>141</v>
      </c>
      <c r="F30" s="82">
        <v>90</v>
      </c>
      <c r="G30" s="52">
        <f t="shared" si="3"/>
        <v>90</v>
      </c>
      <c r="H30" s="133">
        <v>90</v>
      </c>
      <c r="I30" s="133">
        <v>0</v>
      </c>
      <c r="J30" s="133">
        <v>0</v>
      </c>
      <c r="K30" s="42"/>
    </row>
    <row r="31" spans="1:11" ht="16.5" customHeight="1" thickBot="1">
      <c r="A31" s="41"/>
      <c r="B31" s="42" t="s">
        <v>121</v>
      </c>
      <c r="C31" s="42"/>
      <c r="D31" s="42"/>
      <c r="E31" s="42" t="s">
        <v>141</v>
      </c>
      <c r="F31" s="82">
        <v>90</v>
      </c>
      <c r="G31" s="52">
        <f t="shared" si="3"/>
        <v>90</v>
      </c>
      <c r="H31" s="133">
        <v>90</v>
      </c>
      <c r="I31" s="133">
        <v>0</v>
      </c>
      <c r="J31" s="133">
        <v>0</v>
      </c>
      <c r="K31" s="42"/>
    </row>
    <row r="32" spans="1:11" ht="16.5" customHeight="1" thickBot="1">
      <c r="A32" s="41"/>
      <c r="B32" s="42" t="s">
        <v>122</v>
      </c>
      <c r="C32" s="42"/>
      <c r="D32" s="42"/>
      <c r="E32" s="42" t="s">
        <v>139</v>
      </c>
      <c r="F32" s="82">
        <v>80</v>
      </c>
      <c r="G32" s="52">
        <f t="shared" si="3"/>
        <v>80</v>
      </c>
      <c r="H32" s="133">
        <v>80</v>
      </c>
      <c r="I32" s="133">
        <v>0</v>
      </c>
      <c r="J32" s="133">
        <v>0</v>
      </c>
      <c r="K32" s="42"/>
    </row>
    <row r="33" spans="1:11" ht="16.5" customHeight="1" thickBot="1">
      <c r="A33" s="41"/>
      <c r="B33" s="42" t="s">
        <v>147</v>
      </c>
      <c r="C33" s="42"/>
      <c r="D33" s="42"/>
      <c r="E33" s="42" t="s">
        <v>148</v>
      </c>
      <c r="F33" s="82">
        <v>60</v>
      </c>
      <c r="G33" s="52">
        <f t="shared" si="3"/>
        <v>63.5</v>
      </c>
      <c r="H33" s="133">
        <v>60</v>
      </c>
      <c r="I33" s="133">
        <v>3.5</v>
      </c>
      <c r="J33" s="133">
        <v>0</v>
      </c>
      <c r="K33" s="42"/>
    </row>
    <row r="34" spans="1:11" ht="16.5" customHeight="1" thickBot="1">
      <c r="A34" s="41"/>
      <c r="B34" s="42" t="s">
        <v>149</v>
      </c>
      <c r="C34" s="42"/>
      <c r="D34" s="42"/>
      <c r="E34" s="42" t="s">
        <v>141</v>
      </c>
      <c r="F34" s="82">
        <v>90</v>
      </c>
      <c r="G34" s="52">
        <f t="shared" si="3"/>
        <v>90</v>
      </c>
      <c r="H34" s="133">
        <v>90</v>
      </c>
      <c r="I34" s="133">
        <v>0</v>
      </c>
      <c r="J34" s="133">
        <v>0</v>
      </c>
      <c r="K34" s="42"/>
    </row>
    <row r="35" spans="1:11" ht="16.5" customHeight="1" thickBot="1">
      <c r="A35" s="41"/>
      <c r="B35" s="42" t="s">
        <v>150</v>
      </c>
      <c r="C35" s="42"/>
      <c r="D35" s="42"/>
      <c r="E35" s="42" t="s">
        <v>151</v>
      </c>
      <c r="F35" s="82">
        <v>170</v>
      </c>
      <c r="G35" s="52">
        <f t="shared" si="3"/>
        <v>170</v>
      </c>
      <c r="H35" s="133">
        <v>170</v>
      </c>
      <c r="I35" s="133">
        <v>0</v>
      </c>
      <c r="J35" s="133">
        <v>0</v>
      </c>
      <c r="K35" s="42"/>
    </row>
    <row r="36" spans="1:11" ht="16.5" customHeight="1" thickBot="1">
      <c r="A36" s="41"/>
      <c r="B36" s="42" t="s">
        <v>152</v>
      </c>
      <c r="C36" s="42"/>
      <c r="D36" s="42"/>
      <c r="E36" s="42" t="s">
        <v>153</v>
      </c>
      <c r="F36" s="82">
        <v>70</v>
      </c>
      <c r="G36" s="52">
        <f t="shared" si="3"/>
        <v>70</v>
      </c>
      <c r="H36" s="133">
        <v>70</v>
      </c>
      <c r="I36" s="133">
        <v>0</v>
      </c>
      <c r="J36" s="133">
        <v>0</v>
      </c>
      <c r="K36" s="42"/>
    </row>
    <row r="37" spans="1:11" ht="16.5" customHeight="1" thickBot="1">
      <c r="A37" s="41"/>
      <c r="B37" s="42" t="s">
        <v>154</v>
      </c>
      <c r="C37" s="42"/>
      <c r="D37" s="42"/>
      <c r="E37" s="42" t="s">
        <v>153</v>
      </c>
      <c r="F37" s="82">
        <v>70</v>
      </c>
      <c r="G37" s="52">
        <f t="shared" si="3"/>
        <v>70</v>
      </c>
      <c r="H37" s="133">
        <v>70</v>
      </c>
      <c r="I37" s="133">
        <v>0</v>
      </c>
      <c r="J37" s="133">
        <v>0</v>
      </c>
      <c r="K37" s="42"/>
    </row>
    <row r="38" spans="1:11" ht="16.5" customHeight="1" thickBot="1">
      <c r="A38" s="41"/>
      <c r="B38" s="42" t="s">
        <v>155</v>
      </c>
      <c r="C38" s="42"/>
      <c r="D38" s="42"/>
      <c r="E38" s="42" t="s">
        <v>148</v>
      </c>
      <c r="F38" s="82">
        <v>60</v>
      </c>
      <c r="G38" s="52">
        <f t="shared" si="3"/>
        <v>60</v>
      </c>
      <c r="H38" s="133">
        <v>60</v>
      </c>
      <c r="I38" s="133">
        <v>0</v>
      </c>
      <c r="J38" s="133">
        <v>0</v>
      </c>
      <c r="K38" s="42"/>
    </row>
    <row r="39" spans="1:11" ht="16.5" customHeight="1" thickBot="1">
      <c r="A39" s="41"/>
      <c r="B39" s="42" t="s">
        <v>156</v>
      </c>
      <c r="C39" s="42"/>
      <c r="D39" s="42"/>
      <c r="E39" s="42" t="s">
        <v>157</v>
      </c>
      <c r="F39" s="82">
        <v>110</v>
      </c>
      <c r="G39" s="52">
        <f t="shared" si="3"/>
        <v>110</v>
      </c>
      <c r="H39" s="133">
        <v>110</v>
      </c>
      <c r="I39" s="133">
        <v>0</v>
      </c>
      <c r="J39" s="133">
        <v>0</v>
      </c>
      <c r="K39" s="42"/>
    </row>
    <row r="40" spans="1:11" ht="16.5" customHeight="1" thickBot="1">
      <c r="A40" s="41"/>
      <c r="B40" s="42" t="s">
        <v>158</v>
      </c>
      <c r="C40" s="42"/>
      <c r="D40" s="42"/>
      <c r="E40" s="42" t="s">
        <v>159</v>
      </c>
      <c r="F40" s="82">
        <v>130</v>
      </c>
      <c r="G40" s="52">
        <f t="shared" si="3"/>
        <v>130</v>
      </c>
      <c r="H40" s="133">
        <v>130</v>
      </c>
      <c r="I40" s="133">
        <v>0</v>
      </c>
      <c r="J40" s="133">
        <v>0</v>
      </c>
      <c r="K40" s="42"/>
    </row>
    <row r="41" spans="1:11" ht="16.5" customHeight="1" thickBot="1">
      <c r="A41" s="41"/>
      <c r="B41" s="42" t="s">
        <v>123</v>
      </c>
      <c r="C41" s="42"/>
      <c r="D41" s="42"/>
      <c r="E41" s="42" t="s">
        <v>160</v>
      </c>
      <c r="F41" s="82">
        <v>100</v>
      </c>
      <c r="G41" s="52">
        <f t="shared" si="3"/>
        <v>100</v>
      </c>
      <c r="H41" s="133">
        <v>100</v>
      </c>
      <c r="I41" s="133">
        <v>0</v>
      </c>
      <c r="J41" s="133">
        <v>0</v>
      </c>
      <c r="K41" s="42"/>
    </row>
    <row r="42" spans="1:11" ht="16.5" customHeight="1" thickBot="1">
      <c r="A42" s="41"/>
      <c r="B42" s="42" t="s">
        <v>161</v>
      </c>
      <c r="C42" s="42"/>
      <c r="D42" s="42"/>
      <c r="E42" s="42" t="s">
        <v>162</v>
      </c>
      <c r="F42" s="82">
        <v>50</v>
      </c>
      <c r="G42" s="52">
        <f t="shared" si="3"/>
        <v>50</v>
      </c>
      <c r="H42" s="133">
        <v>50</v>
      </c>
      <c r="I42" s="133">
        <v>0</v>
      </c>
      <c r="J42" s="133">
        <v>0</v>
      </c>
      <c r="K42" s="42"/>
    </row>
    <row r="43" spans="1:11" ht="16.5" customHeight="1" thickBot="1">
      <c r="A43" s="41"/>
      <c r="B43" s="42" t="s">
        <v>163</v>
      </c>
      <c r="C43" s="42"/>
      <c r="D43" s="42"/>
      <c r="E43" s="42" t="s">
        <v>139</v>
      </c>
      <c r="F43" s="82">
        <v>80</v>
      </c>
      <c r="G43" s="52">
        <f t="shared" si="3"/>
        <v>80</v>
      </c>
      <c r="H43" s="133">
        <v>80</v>
      </c>
      <c r="I43" s="133">
        <v>0</v>
      </c>
      <c r="J43" s="133">
        <v>0</v>
      </c>
      <c r="K43" s="42"/>
    </row>
    <row r="44" spans="1:11" ht="16.5" customHeight="1" thickBot="1">
      <c r="A44" s="41"/>
      <c r="B44" s="42" t="s">
        <v>164</v>
      </c>
      <c r="C44" s="42"/>
      <c r="D44" s="42"/>
      <c r="E44" s="42" t="s">
        <v>137</v>
      </c>
      <c r="F44" s="82">
        <v>120</v>
      </c>
      <c r="G44" s="52">
        <f t="shared" si="3"/>
        <v>120</v>
      </c>
      <c r="H44" s="133">
        <v>120</v>
      </c>
      <c r="I44" s="133">
        <v>0</v>
      </c>
      <c r="J44" s="133">
        <v>0</v>
      </c>
      <c r="K44" s="42"/>
    </row>
    <row r="45" spans="1:11" ht="16.5" customHeight="1" thickBot="1">
      <c r="A45" s="41"/>
      <c r="B45" s="42" t="s">
        <v>165</v>
      </c>
      <c r="C45" s="42"/>
      <c r="D45" s="42"/>
      <c r="E45" s="42" t="s">
        <v>166</v>
      </c>
      <c r="F45" s="82">
        <v>80</v>
      </c>
      <c r="G45" s="52">
        <f t="shared" si="3"/>
        <v>80</v>
      </c>
      <c r="H45" s="133">
        <v>80</v>
      </c>
      <c r="I45" s="133">
        <v>0</v>
      </c>
      <c r="J45" s="133">
        <v>0</v>
      </c>
      <c r="K45" s="42"/>
    </row>
    <row r="46" spans="1:11" ht="16.5" customHeight="1" thickBot="1">
      <c r="A46" s="41"/>
      <c r="B46" s="42" t="s">
        <v>167</v>
      </c>
      <c r="C46" s="42"/>
      <c r="D46" s="42"/>
      <c r="E46" s="42" t="s">
        <v>168</v>
      </c>
      <c r="F46" s="82">
        <v>100</v>
      </c>
      <c r="G46" s="52">
        <f t="shared" si="3"/>
        <v>100</v>
      </c>
      <c r="H46" s="133">
        <v>100</v>
      </c>
      <c r="I46" s="133">
        <v>0</v>
      </c>
      <c r="J46" s="133">
        <v>0</v>
      </c>
      <c r="K46" s="42"/>
    </row>
    <row r="47" spans="1:11" ht="16.5" customHeight="1" thickBot="1">
      <c r="A47" s="41"/>
      <c r="B47" s="42" t="s">
        <v>169</v>
      </c>
      <c r="C47" s="42"/>
      <c r="D47" s="42"/>
      <c r="E47" s="42" t="s">
        <v>170</v>
      </c>
      <c r="F47" s="82">
        <v>60</v>
      </c>
      <c r="G47" s="52">
        <f t="shared" si="3"/>
        <v>60</v>
      </c>
      <c r="H47" s="133">
        <v>60</v>
      </c>
      <c r="I47" s="133">
        <v>0</v>
      </c>
      <c r="J47" s="133">
        <v>0</v>
      </c>
      <c r="K47" s="42"/>
    </row>
    <row r="48" spans="1:11" ht="16.5" customHeight="1" thickBot="1">
      <c r="A48" s="41"/>
      <c r="B48" s="42" t="s">
        <v>128</v>
      </c>
      <c r="C48" s="42"/>
      <c r="D48" s="42"/>
      <c r="E48" s="42" t="s">
        <v>139</v>
      </c>
      <c r="F48" s="82">
        <v>80</v>
      </c>
      <c r="G48" s="52">
        <f t="shared" si="3"/>
        <v>80</v>
      </c>
      <c r="H48" s="133">
        <v>80</v>
      </c>
      <c r="I48" s="133">
        <v>0</v>
      </c>
      <c r="J48" s="133">
        <v>0</v>
      </c>
      <c r="K48" s="42"/>
    </row>
    <row r="49" spans="1:11" ht="16.5" customHeight="1" thickBot="1">
      <c r="A49" s="41"/>
      <c r="B49" s="42" t="s">
        <v>124</v>
      </c>
      <c r="C49" s="42"/>
      <c r="D49" s="42"/>
      <c r="E49" s="42" t="s">
        <v>141</v>
      </c>
      <c r="F49" s="82">
        <v>90</v>
      </c>
      <c r="G49" s="52">
        <f t="shared" si="3"/>
        <v>90</v>
      </c>
      <c r="H49" s="133">
        <v>90</v>
      </c>
      <c r="I49" s="133">
        <v>0</v>
      </c>
      <c r="J49" s="133">
        <v>0</v>
      </c>
      <c r="K49" s="42"/>
    </row>
    <row r="50" spans="1:11" ht="16.5" customHeight="1" thickBot="1">
      <c r="A50" s="41"/>
      <c r="B50" s="42" t="s">
        <v>125</v>
      </c>
      <c r="C50" s="42"/>
      <c r="D50" s="42"/>
      <c r="E50" s="42" t="s">
        <v>139</v>
      </c>
      <c r="F50" s="82">
        <v>80</v>
      </c>
      <c r="G50" s="52">
        <f t="shared" si="3"/>
        <v>80</v>
      </c>
      <c r="H50" s="133">
        <v>80</v>
      </c>
      <c r="I50" s="133">
        <v>0</v>
      </c>
      <c r="J50" s="133">
        <v>0</v>
      </c>
      <c r="K50" s="42"/>
    </row>
    <row r="51" spans="1:11" ht="16.5" customHeight="1" thickBot="1">
      <c r="A51" s="41"/>
      <c r="B51" s="42" t="s">
        <v>171</v>
      </c>
      <c r="C51" s="42"/>
      <c r="D51" s="42"/>
      <c r="E51" s="42" t="s">
        <v>141</v>
      </c>
      <c r="F51" s="82">
        <v>90</v>
      </c>
      <c r="G51" s="52">
        <f t="shared" si="3"/>
        <v>90</v>
      </c>
      <c r="H51" s="133">
        <v>90</v>
      </c>
      <c r="I51" s="133">
        <v>0</v>
      </c>
      <c r="J51" s="133">
        <v>0</v>
      </c>
      <c r="K51" s="42"/>
    </row>
    <row r="52" spans="1:11" ht="16.5" customHeight="1" thickBot="1">
      <c r="A52" s="41"/>
      <c r="B52" s="42" t="s">
        <v>172</v>
      </c>
      <c r="C52" s="42"/>
      <c r="D52" s="42"/>
      <c r="E52" s="42" t="s">
        <v>141</v>
      </c>
      <c r="F52" s="82">
        <v>90</v>
      </c>
      <c r="G52" s="52">
        <f t="shared" si="3"/>
        <v>90</v>
      </c>
      <c r="H52" s="133">
        <v>90</v>
      </c>
      <c r="I52" s="133">
        <v>0</v>
      </c>
      <c r="J52" s="133">
        <v>0</v>
      </c>
      <c r="K52" s="42"/>
    </row>
    <row r="53" spans="1:11" ht="16.5" customHeight="1" thickBot="1">
      <c r="A53" s="41"/>
      <c r="B53" s="42" t="s">
        <v>173</v>
      </c>
      <c r="C53" s="42"/>
      <c r="D53" s="42"/>
      <c r="E53" s="42" t="s">
        <v>141</v>
      </c>
      <c r="F53" s="82">
        <v>90</v>
      </c>
      <c r="G53" s="52">
        <f t="shared" si="3"/>
        <v>90</v>
      </c>
      <c r="H53" s="133">
        <v>90</v>
      </c>
      <c r="I53" s="133">
        <v>0</v>
      </c>
      <c r="J53" s="133">
        <v>0</v>
      </c>
      <c r="K53" s="42"/>
    </row>
    <row r="54" spans="1:11" ht="16.5" customHeight="1" thickBot="1">
      <c r="A54" s="41"/>
      <c r="B54" s="42" t="s">
        <v>174</v>
      </c>
      <c r="C54" s="42"/>
      <c r="D54" s="42"/>
      <c r="E54" s="42" t="s">
        <v>139</v>
      </c>
      <c r="F54" s="82">
        <v>80</v>
      </c>
      <c r="G54" s="50">
        <v>80</v>
      </c>
      <c r="H54" s="133">
        <v>80</v>
      </c>
      <c r="I54" s="133">
        <v>0</v>
      </c>
      <c r="J54" s="133">
        <v>0</v>
      </c>
      <c r="K54" s="42"/>
    </row>
    <row r="55" spans="1:11" ht="114" customHeight="1" thickBot="1">
      <c r="A55" s="44"/>
      <c r="B55" s="71" t="s">
        <v>181</v>
      </c>
      <c r="C55" s="44" t="s">
        <v>175</v>
      </c>
      <c r="D55" s="74">
        <f>D56+D57+D58+D59+D60+D61</f>
        <v>40</v>
      </c>
      <c r="E55" s="80">
        <v>3</v>
      </c>
      <c r="F55" s="50">
        <f>SUM(F56:F61)</f>
        <v>120</v>
      </c>
      <c r="G55" s="50">
        <f>SUM(G56:G61)</f>
        <v>123.3</v>
      </c>
      <c r="H55" s="133">
        <f>SUM(H56:H61)</f>
        <v>120</v>
      </c>
      <c r="I55" s="132">
        <f>SUM(I61:I61)</f>
        <v>0</v>
      </c>
      <c r="J55" s="132">
        <f>SUM(J61:J61)</f>
        <v>3.3</v>
      </c>
      <c r="K55" s="44"/>
    </row>
    <row r="56" spans="1:11" ht="16.5" customHeight="1" thickBot="1">
      <c r="A56" s="69"/>
      <c r="B56" s="72" t="s">
        <v>132</v>
      </c>
      <c r="C56" s="73"/>
      <c r="D56" s="49">
        <v>5</v>
      </c>
      <c r="E56" s="49">
        <v>3</v>
      </c>
      <c r="F56" s="53">
        <v>15</v>
      </c>
      <c r="G56" s="53">
        <v>15</v>
      </c>
      <c r="H56" s="135">
        <v>15</v>
      </c>
      <c r="I56" s="135">
        <v>0</v>
      </c>
      <c r="J56" s="135">
        <v>0</v>
      </c>
      <c r="K56" s="42"/>
    </row>
    <row r="57" spans="1:11" ht="16.5" customHeight="1" thickBot="1">
      <c r="A57" s="69"/>
      <c r="B57" s="42" t="s">
        <v>138</v>
      </c>
      <c r="C57" s="70"/>
      <c r="D57" s="49">
        <v>5</v>
      </c>
      <c r="E57" s="49">
        <v>3</v>
      </c>
      <c r="F57" s="53">
        <v>15</v>
      </c>
      <c r="G57" s="53">
        <v>15</v>
      </c>
      <c r="H57" s="135">
        <v>15</v>
      </c>
      <c r="I57" s="135">
        <v>0</v>
      </c>
      <c r="J57" s="135">
        <v>0</v>
      </c>
      <c r="K57" s="42"/>
    </row>
    <row r="58" spans="1:11" ht="16.5" customHeight="1" thickBot="1">
      <c r="A58" s="69"/>
      <c r="B58" s="42" t="s">
        <v>152</v>
      </c>
      <c r="C58" s="42"/>
      <c r="D58" s="49">
        <v>5</v>
      </c>
      <c r="E58" s="49">
        <v>3</v>
      </c>
      <c r="F58" s="53">
        <v>15</v>
      </c>
      <c r="G58" s="53">
        <v>15</v>
      </c>
      <c r="H58" s="135">
        <v>15</v>
      </c>
      <c r="I58" s="135">
        <v>0</v>
      </c>
      <c r="J58" s="135">
        <v>0</v>
      </c>
      <c r="K58" s="42"/>
    </row>
    <row r="59" spans="1:11" ht="16.5" customHeight="1" thickBot="1">
      <c r="A59" s="68"/>
      <c r="B59" s="42" t="s">
        <v>158</v>
      </c>
      <c r="C59" s="42"/>
      <c r="D59" s="49">
        <v>15</v>
      </c>
      <c r="E59" s="49">
        <v>3</v>
      </c>
      <c r="F59" s="53">
        <v>45</v>
      </c>
      <c r="G59" s="53">
        <v>45</v>
      </c>
      <c r="H59" s="135">
        <v>45</v>
      </c>
      <c r="I59" s="135">
        <v>0</v>
      </c>
      <c r="J59" s="135">
        <v>0</v>
      </c>
      <c r="K59" s="42"/>
    </row>
    <row r="60" spans="1:11" ht="16.5" customHeight="1" thickBot="1">
      <c r="A60" s="68"/>
      <c r="B60" s="42" t="s">
        <v>123</v>
      </c>
      <c r="C60" s="42"/>
      <c r="D60" s="49">
        <v>5</v>
      </c>
      <c r="E60" s="49">
        <v>3</v>
      </c>
      <c r="F60" s="53">
        <v>15</v>
      </c>
      <c r="G60" s="53">
        <v>15</v>
      </c>
      <c r="H60" s="135">
        <v>15</v>
      </c>
      <c r="I60" s="135">
        <v>0</v>
      </c>
      <c r="J60" s="133">
        <v>0</v>
      </c>
      <c r="K60" s="42"/>
    </row>
    <row r="61" spans="1:11" ht="16.5" customHeight="1" thickBot="1">
      <c r="A61" s="68"/>
      <c r="B61" s="48" t="s">
        <v>174</v>
      </c>
      <c r="C61" s="49"/>
      <c r="D61" s="49">
        <v>5</v>
      </c>
      <c r="E61" s="49">
        <v>3</v>
      </c>
      <c r="F61" s="53">
        <v>15</v>
      </c>
      <c r="G61" s="53">
        <v>18.3</v>
      </c>
      <c r="H61" s="135">
        <v>15</v>
      </c>
      <c r="I61" s="135">
        <v>0</v>
      </c>
      <c r="J61" s="135">
        <v>3.3</v>
      </c>
      <c r="K61" s="42"/>
    </row>
    <row r="62" spans="1:11" ht="16.5" customHeight="1" thickBot="1">
      <c r="A62" s="41"/>
      <c r="B62" s="42" t="s">
        <v>176</v>
      </c>
      <c r="C62" s="42"/>
      <c r="D62" s="42"/>
      <c r="E62" s="42"/>
      <c r="F62" s="50">
        <f>F18+F21+F55</f>
        <v>4120</v>
      </c>
      <c r="G62" s="50">
        <f>G18+G21+G55</f>
        <v>4131.8999999999996</v>
      </c>
      <c r="H62" s="133">
        <f t="shared" ref="H62:J62" si="4">H18+H21+H55</f>
        <v>4120</v>
      </c>
      <c r="I62" s="133">
        <f t="shared" si="4"/>
        <v>8.6</v>
      </c>
      <c r="J62" s="133">
        <f t="shared" si="4"/>
        <v>3.3</v>
      </c>
      <c r="K62" s="42"/>
    </row>
    <row r="63" spans="1:11" ht="162" customHeight="1" thickBot="1">
      <c r="A63" s="40"/>
      <c r="B63" s="42" t="s">
        <v>184</v>
      </c>
      <c r="C63" s="42" t="s">
        <v>177</v>
      </c>
      <c r="D63" s="42">
        <v>34</v>
      </c>
      <c r="E63" s="42" t="s">
        <v>178</v>
      </c>
      <c r="F63" s="50">
        <f>SUM(F64:F97)</f>
        <v>329</v>
      </c>
      <c r="G63" s="82">
        <f>H63+I63+J63</f>
        <v>914.78</v>
      </c>
      <c r="H63" s="133">
        <f>SUM(H64:H97)</f>
        <v>329</v>
      </c>
      <c r="I63" s="136">
        <f t="shared" ref="I63:J63" si="5">SUM(I64:I97)</f>
        <v>443.9</v>
      </c>
      <c r="J63" s="133">
        <f t="shared" si="5"/>
        <v>141.88</v>
      </c>
      <c r="K63" s="42"/>
    </row>
    <row r="64" spans="1:11" ht="16.5" customHeight="1" thickBot="1">
      <c r="A64" s="41"/>
      <c r="B64" s="42" t="s">
        <v>132</v>
      </c>
      <c r="C64" s="42"/>
      <c r="D64" s="42"/>
      <c r="E64" s="42">
        <v>7</v>
      </c>
      <c r="F64" s="82">
        <v>7</v>
      </c>
      <c r="G64" s="82">
        <v>7</v>
      </c>
      <c r="H64" s="133">
        <v>7</v>
      </c>
      <c r="I64" s="133">
        <v>0</v>
      </c>
      <c r="J64" s="133">
        <v>0</v>
      </c>
      <c r="K64" s="42"/>
    </row>
    <row r="65" spans="1:11" ht="16.5" customHeight="1" thickBot="1">
      <c r="A65" s="41"/>
      <c r="B65" s="42" t="s">
        <v>134</v>
      </c>
      <c r="C65" s="42"/>
      <c r="D65" s="42"/>
      <c r="E65" s="42">
        <v>15</v>
      </c>
      <c r="F65" s="82">
        <v>15</v>
      </c>
      <c r="G65" s="82">
        <v>15</v>
      </c>
      <c r="H65" s="133">
        <v>15</v>
      </c>
      <c r="I65" s="133">
        <v>0</v>
      </c>
      <c r="J65" s="133">
        <v>0</v>
      </c>
      <c r="K65" s="42"/>
    </row>
    <row r="66" spans="1:11" ht="16.5" customHeight="1" thickBot="1">
      <c r="A66" s="41"/>
      <c r="B66" s="42" t="s">
        <v>136</v>
      </c>
      <c r="C66" s="42"/>
      <c r="D66" s="42"/>
      <c r="E66" s="42">
        <v>10</v>
      </c>
      <c r="F66" s="82">
        <v>10</v>
      </c>
      <c r="G66" s="82">
        <v>244</v>
      </c>
      <c r="H66" s="133">
        <v>10</v>
      </c>
      <c r="I66" s="133">
        <v>153.5</v>
      </c>
      <c r="J66" s="133">
        <v>80.5</v>
      </c>
      <c r="K66" s="42"/>
    </row>
    <row r="67" spans="1:11" ht="16.5" customHeight="1" thickBot="1">
      <c r="A67" s="41"/>
      <c r="B67" s="42" t="s">
        <v>138</v>
      </c>
      <c r="C67" s="42"/>
      <c r="D67" s="42"/>
      <c r="E67" s="42">
        <v>7</v>
      </c>
      <c r="F67" s="82">
        <v>7</v>
      </c>
      <c r="G67" s="82">
        <v>7</v>
      </c>
      <c r="H67" s="133">
        <v>7</v>
      </c>
      <c r="I67" s="133">
        <v>0</v>
      </c>
      <c r="J67" s="133">
        <v>0</v>
      </c>
      <c r="K67" s="42"/>
    </row>
    <row r="68" spans="1:11" ht="16.5" customHeight="1" thickBot="1">
      <c r="A68" s="41"/>
      <c r="B68" s="42" t="s">
        <v>140</v>
      </c>
      <c r="C68" s="42"/>
      <c r="D68" s="42"/>
      <c r="E68" s="42">
        <v>7</v>
      </c>
      <c r="F68" s="82">
        <v>7</v>
      </c>
      <c r="G68" s="82">
        <v>7</v>
      </c>
      <c r="H68" s="133">
        <v>7</v>
      </c>
      <c r="I68" s="133">
        <v>0</v>
      </c>
      <c r="J68" s="133">
        <v>0</v>
      </c>
      <c r="K68" s="42"/>
    </row>
    <row r="69" spans="1:11" ht="16.5" customHeight="1" thickBot="1">
      <c r="A69" s="41"/>
      <c r="B69" s="42" t="s">
        <v>142</v>
      </c>
      <c r="C69" s="42"/>
      <c r="D69" s="42"/>
      <c r="E69" s="42">
        <v>7</v>
      </c>
      <c r="F69" s="82">
        <v>7</v>
      </c>
      <c r="G69" s="82">
        <v>7</v>
      </c>
      <c r="H69" s="133">
        <v>7</v>
      </c>
      <c r="I69" s="133">
        <v>0</v>
      </c>
      <c r="J69" s="133">
        <v>0</v>
      </c>
      <c r="K69" s="42"/>
    </row>
    <row r="70" spans="1:11" ht="16.5" customHeight="1" thickBot="1">
      <c r="A70" s="41"/>
      <c r="B70" s="42" t="s">
        <v>143</v>
      </c>
      <c r="C70" s="42"/>
      <c r="D70" s="42"/>
      <c r="E70" s="42">
        <v>10</v>
      </c>
      <c r="F70" s="82">
        <v>10</v>
      </c>
      <c r="G70" s="82">
        <v>10</v>
      </c>
      <c r="H70" s="133">
        <v>10</v>
      </c>
      <c r="I70" s="133">
        <v>0</v>
      </c>
      <c r="J70" s="133">
        <v>0</v>
      </c>
      <c r="K70" s="42"/>
    </row>
    <row r="71" spans="1:11" ht="16.5" customHeight="1" thickBot="1">
      <c r="A71" s="41"/>
      <c r="B71" s="42" t="s">
        <v>145</v>
      </c>
      <c r="C71" s="42"/>
      <c r="D71" s="42"/>
      <c r="E71" s="42">
        <v>10</v>
      </c>
      <c r="F71" s="82">
        <v>10</v>
      </c>
      <c r="G71" s="82">
        <v>10</v>
      </c>
      <c r="H71" s="133">
        <v>10</v>
      </c>
      <c r="I71" s="133">
        <v>0</v>
      </c>
      <c r="J71" s="133">
        <v>0</v>
      </c>
      <c r="K71" s="42"/>
    </row>
    <row r="72" spans="1:11" ht="16.5" customHeight="1" thickBot="1">
      <c r="A72" s="41"/>
      <c r="B72" s="42" t="s">
        <v>146</v>
      </c>
      <c r="C72" s="42"/>
      <c r="D72" s="42"/>
      <c r="E72" s="42">
        <v>7</v>
      </c>
      <c r="F72" s="82">
        <v>7</v>
      </c>
      <c r="G72" s="82">
        <v>7</v>
      </c>
      <c r="H72" s="133">
        <v>7</v>
      </c>
      <c r="I72" s="133">
        <v>0</v>
      </c>
      <c r="J72" s="133">
        <v>0</v>
      </c>
      <c r="K72" s="42"/>
    </row>
    <row r="73" spans="1:11" ht="16.5" customHeight="1" thickBot="1">
      <c r="A73" s="41"/>
      <c r="B73" s="42" t="s">
        <v>121</v>
      </c>
      <c r="C73" s="42"/>
      <c r="D73" s="42"/>
      <c r="E73" s="42">
        <v>7</v>
      </c>
      <c r="F73" s="82">
        <v>7</v>
      </c>
      <c r="G73" s="82">
        <v>7</v>
      </c>
      <c r="H73" s="133">
        <v>7</v>
      </c>
      <c r="I73" s="133">
        <v>0</v>
      </c>
      <c r="J73" s="133">
        <v>0</v>
      </c>
      <c r="K73" s="42"/>
    </row>
    <row r="74" spans="1:11" ht="16.5" customHeight="1" thickBot="1">
      <c r="A74" s="41"/>
      <c r="B74" s="42" t="s">
        <v>122</v>
      </c>
      <c r="C74" s="42"/>
      <c r="D74" s="42"/>
      <c r="E74" s="42">
        <v>10</v>
      </c>
      <c r="F74" s="82">
        <v>10</v>
      </c>
      <c r="G74" s="82">
        <v>10</v>
      </c>
      <c r="H74" s="133">
        <v>10</v>
      </c>
      <c r="I74" s="133">
        <v>0</v>
      </c>
      <c r="J74" s="133">
        <v>0</v>
      </c>
      <c r="K74" s="42"/>
    </row>
    <row r="75" spans="1:11" ht="16.5" customHeight="1" thickBot="1">
      <c r="A75" s="41"/>
      <c r="B75" s="42" t="s">
        <v>147</v>
      </c>
      <c r="C75" s="42"/>
      <c r="D75" s="42"/>
      <c r="E75" s="42">
        <v>7</v>
      </c>
      <c r="F75" s="82">
        <v>7</v>
      </c>
      <c r="G75" s="82">
        <v>7</v>
      </c>
      <c r="H75" s="133">
        <v>7</v>
      </c>
      <c r="I75" s="133">
        <v>0</v>
      </c>
      <c r="J75" s="133">
        <v>0</v>
      </c>
      <c r="K75" s="42"/>
    </row>
    <row r="76" spans="1:11" ht="16.5" customHeight="1" thickBot="1">
      <c r="A76" s="41"/>
      <c r="B76" s="42" t="s">
        <v>149</v>
      </c>
      <c r="C76" s="42"/>
      <c r="D76" s="42"/>
      <c r="E76" s="42">
        <v>10</v>
      </c>
      <c r="F76" s="82">
        <v>10</v>
      </c>
      <c r="G76" s="82">
        <v>10</v>
      </c>
      <c r="H76" s="133">
        <v>10</v>
      </c>
      <c r="I76" s="133">
        <v>0</v>
      </c>
      <c r="J76" s="133">
        <v>0</v>
      </c>
      <c r="K76" s="42"/>
    </row>
    <row r="77" spans="1:11" ht="16.5" customHeight="1" thickBot="1">
      <c r="A77" s="41"/>
      <c r="B77" s="42" t="s">
        <v>150</v>
      </c>
      <c r="C77" s="42"/>
      <c r="D77" s="42"/>
      <c r="E77" s="42">
        <v>15</v>
      </c>
      <c r="F77" s="82">
        <v>15</v>
      </c>
      <c r="G77" s="82">
        <v>15</v>
      </c>
      <c r="H77" s="133">
        <v>15</v>
      </c>
      <c r="I77" s="133">
        <v>0</v>
      </c>
      <c r="J77" s="133">
        <v>0</v>
      </c>
      <c r="K77" s="42"/>
    </row>
    <row r="78" spans="1:11" ht="16.5" customHeight="1" thickBot="1">
      <c r="A78" s="41"/>
      <c r="B78" s="42" t="s">
        <v>152</v>
      </c>
      <c r="C78" s="42"/>
      <c r="D78" s="42"/>
      <c r="E78" s="42">
        <v>10</v>
      </c>
      <c r="F78" s="82">
        <v>10</v>
      </c>
      <c r="G78" s="82">
        <v>137</v>
      </c>
      <c r="H78" s="133">
        <v>10</v>
      </c>
      <c r="I78" s="133">
        <v>127</v>
      </c>
      <c r="J78" s="133">
        <v>0</v>
      </c>
      <c r="K78" s="42"/>
    </row>
    <row r="79" spans="1:11" ht="16.5" customHeight="1" thickBot="1">
      <c r="A79" s="41"/>
      <c r="B79" s="42" t="s">
        <v>154</v>
      </c>
      <c r="C79" s="42"/>
      <c r="D79" s="42"/>
      <c r="E79" s="42">
        <v>7</v>
      </c>
      <c r="F79" s="82">
        <v>7</v>
      </c>
      <c r="G79" s="82">
        <v>7</v>
      </c>
      <c r="H79" s="133">
        <v>7</v>
      </c>
      <c r="I79" s="133">
        <v>0</v>
      </c>
      <c r="J79" s="133">
        <v>0</v>
      </c>
      <c r="K79" s="42"/>
    </row>
    <row r="80" spans="1:11" ht="16.5" customHeight="1" thickBot="1">
      <c r="A80" s="41"/>
      <c r="B80" s="42" t="s">
        <v>155</v>
      </c>
      <c r="C80" s="42"/>
      <c r="D80" s="42"/>
      <c r="E80" s="42">
        <v>7</v>
      </c>
      <c r="F80" s="82">
        <v>7</v>
      </c>
      <c r="G80" s="82">
        <v>7</v>
      </c>
      <c r="H80" s="133">
        <v>7</v>
      </c>
      <c r="I80" s="133">
        <v>0</v>
      </c>
      <c r="J80" s="133">
        <v>0</v>
      </c>
      <c r="K80" s="42"/>
    </row>
    <row r="81" spans="1:14" ht="16.5" customHeight="1" thickBot="1">
      <c r="A81" s="41"/>
      <c r="B81" s="42" t="s">
        <v>156</v>
      </c>
      <c r="C81" s="42"/>
      <c r="D81" s="42"/>
      <c r="E81" s="42">
        <v>10</v>
      </c>
      <c r="F81" s="82">
        <v>10</v>
      </c>
      <c r="G81" s="82">
        <v>225.4</v>
      </c>
      <c r="H81" s="133">
        <v>10</v>
      </c>
      <c r="I81" s="133">
        <v>158</v>
      </c>
      <c r="J81" s="133">
        <v>57.4</v>
      </c>
      <c r="K81" s="42"/>
    </row>
    <row r="82" spans="1:14" ht="16.5" customHeight="1" thickBot="1">
      <c r="A82" s="41"/>
      <c r="B82" s="42" t="s">
        <v>158</v>
      </c>
      <c r="C82" s="42"/>
      <c r="D82" s="42"/>
      <c r="E82" s="42">
        <v>20</v>
      </c>
      <c r="F82" s="82">
        <v>20</v>
      </c>
      <c r="G82" s="82">
        <v>20</v>
      </c>
      <c r="H82" s="133">
        <v>20</v>
      </c>
      <c r="I82" s="133">
        <v>0</v>
      </c>
      <c r="J82" s="133">
        <v>0</v>
      </c>
      <c r="K82" s="42"/>
    </row>
    <row r="83" spans="1:14" ht="16.5" customHeight="1" thickBot="1">
      <c r="A83" s="41"/>
      <c r="B83" s="42" t="s">
        <v>123</v>
      </c>
      <c r="C83" s="42"/>
      <c r="D83" s="42"/>
      <c r="E83" s="42">
        <v>10</v>
      </c>
      <c r="F83" s="82">
        <v>10</v>
      </c>
      <c r="G83" s="82">
        <v>10</v>
      </c>
      <c r="H83" s="133">
        <v>10</v>
      </c>
      <c r="I83" s="133">
        <v>0</v>
      </c>
      <c r="J83" s="133">
        <v>0</v>
      </c>
      <c r="K83" s="42"/>
    </row>
    <row r="84" spans="1:14" ht="16.5" customHeight="1" thickBot="1">
      <c r="A84" s="41"/>
      <c r="B84" s="42" t="s">
        <v>161</v>
      </c>
      <c r="C84" s="42"/>
      <c r="D84" s="42"/>
      <c r="E84" s="42">
        <v>7</v>
      </c>
      <c r="F84" s="82">
        <v>7</v>
      </c>
      <c r="G84" s="82">
        <v>7</v>
      </c>
      <c r="H84" s="133">
        <v>7</v>
      </c>
      <c r="I84" s="133">
        <v>0</v>
      </c>
      <c r="J84" s="133">
        <v>0</v>
      </c>
      <c r="K84" s="42"/>
    </row>
    <row r="85" spans="1:14" ht="16.5" customHeight="1" thickBot="1">
      <c r="A85" s="41"/>
      <c r="B85" s="42" t="s">
        <v>163</v>
      </c>
      <c r="C85" s="42"/>
      <c r="D85" s="42"/>
      <c r="E85" s="42">
        <v>10</v>
      </c>
      <c r="F85" s="82">
        <v>10</v>
      </c>
      <c r="G85" s="82">
        <v>10</v>
      </c>
      <c r="H85" s="133">
        <v>10</v>
      </c>
      <c r="I85" s="133">
        <v>0</v>
      </c>
      <c r="J85" s="133">
        <v>0</v>
      </c>
      <c r="K85" s="42"/>
    </row>
    <row r="86" spans="1:14" ht="16.5" customHeight="1" thickBot="1">
      <c r="A86" s="41"/>
      <c r="B86" s="42" t="s">
        <v>164</v>
      </c>
      <c r="C86" s="42"/>
      <c r="D86" s="42"/>
      <c r="E86" s="42">
        <v>10</v>
      </c>
      <c r="F86" s="82">
        <v>10</v>
      </c>
      <c r="G86" s="82">
        <v>10</v>
      </c>
      <c r="H86" s="133">
        <v>10</v>
      </c>
      <c r="I86" s="133">
        <v>0</v>
      </c>
      <c r="J86" s="133">
        <v>0</v>
      </c>
      <c r="K86" s="42"/>
    </row>
    <row r="87" spans="1:14" ht="16.5" customHeight="1" thickBot="1">
      <c r="A87" s="41"/>
      <c r="B87" s="42" t="s">
        <v>165</v>
      </c>
      <c r="C87" s="42"/>
      <c r="D87" s="42"/>
      <c r="E87" s="42">
        <v>15</v>
      </c>
      <c r="F87" s="82">
        <v>15</v>
      </c>
      <c r="G87" s="82">
        <v>15</v>
      </c>
      <c r="H87" s="133">
        <v>15</v>
      </c>
      <c r="I87" s="133">
        <v>0</v>
      </c>
      <c r="J87" s="133">
        <v>0</v>
      </c>
      <c r="K87" s="42"/>
    </row>
    <row r="88" spans="1:14" ht="16.5" customHeight="1" thickBot="1">
      <c r="A88" s="41"/>
      <c r="B88" s="42" t="s">
        <v>167</v>
      </c>
      <c r="C88" s="42"/>
      <c r="D88" s="42"/>
      <c r="E88" s="42">
        <v>7</v>
      </c>
      <c r="F88" s="82">
        <v>7</v>
      </c>
      <c r="G88" s="82">
        <v>7</v>
      </c>
      <c r="H88" s="133">
        <v>7</v>
      </c>
      <c r="I88" s="133">
        <v>0</v>
      </c>
      <c r="J88" s="133">
        <v>0</v>
      </c>
      <c r="K88" s="42"/>
    </row>
    <row r="89" spans="1:14" ht="16.5" customHeight="1" thickBot="1">
      <c r="A89" s="41"/>
      <c r="B89" s="42" t="s">
        <v>169</v>
      </c>
      <c r="C89" s="42"/>
      <c r="D89" s="42"/>
      <c r="E89" s="42">
        <v>7</v>
      </c>
      <c r="F89" s="82">
        <v>7</v>
      </c>
      <c r="G89" s="82">
        <v>7</v>
      </c>
      <c r="H89" s="133">
        <v>7</v>
      </c>
      <c r="I89" s="133">
        <v>0</v>
      </c>
      <c r="J89" s="133">
        <v>0</v>
      </c>
      <c r="K89" s="42"/>
    </row>
    <row r="90" spans="1:14" ht="16.5" customHeight="1" thickBot="1">
      <c r="A90" s="41"/>
      <c r="B90" s="42" t="s">
        <v>128</v>
      </c>
      <c r="C90" s="42"/>
      <c r="D90" s="42"/>
      <c r="E90" s="42">
        <v>7</v>
      </c>
      <c r="F90" s="82">
        <v>7</v>
      </c>
      <c r="G90" s="82">
        <v>7</v>
      </c>
      <c r="H90" s="133">
        <v>7</v>
      </c>
      <c r="I90" s="133">
        <v>0</v>
      </c>
      <c r="J90" s="133">
        <v>0</v>
      </c>
      <c r="K90" s="42"/>
    </row>
    <row r="91" spans="1:14" ht="16.5" customHeight="1" thickBot="1">
      <c r="A91" s="41"/>
      <c r="B91" s="42" t="s">
        <v>124</v>
      </c>
      <c r="C91" s="42"/>
      <c r="D91" s="42"/>
      <c r="E91" s="42">
        <v>10</v>
      </c>
      <c r="F91" s="82">
        <v>10</v>
      </c>
      <c r="G91" s="82">
        <v>10</v>
      </c>
      <c r="H91" s="133">
        <v>10</v>
      </c>
      <c r="I91" s="133">
        <v>0</v>
      </c>
      <c r="J91" s="133">
        <v>0</v>
      </c>
      <c r="K91" s="42"/>
    </row>
    <row r="92" spans="1:14" ht="16.5" customHeight="1" thickBot="1">
      <c r="A92" s="41"/>
      <c r="B92" s="42" t="s">
        <v>125</v>
      </c>
      <c r="C92" s="42"/>
      <c r="D92" s="42"/>
      <c r="E92" s="42">
        <v>7</v>
      </c>
      <c r="F92" s="82">
        <v>7</v>
      </c>
      <c r="G92" s="82">
        <v>7</v>
      </c>
      <c r="H92" s="133">
        <v>7</v>
      </c>
      <c r="I92" s="133">
        <v>0</v>
      </c>
      <c r="J92" s="133">
        <v>0</v>
      </c>
      <c r="K92" s="42"/>
    </row>
    <row r="93" spans="1:14" ht="16.5" customHeight="1" thickBot="1">
      <c r="A93" s="41"/>
      <c r="B93" s="42" t="s">
        <v>171</v>
      </c>
      <c r="C93" s="42"/>
      <c r="D93" s="42"/>
      <c r="E93" s="42">
        <v>7</v>
      </c>
      <c r="F93" s="82">
        <v>7</v>
      </c>
      <c r="G93" s="82">
        <v>10.98</v>
      </c>
      <c r="H93" s="133">
        <v>7</v>
      </c>
      <c r="I93" s="133">
        <v>0</v>
      </c>
      <c r="J93" s="133">
        <v>3.98</v>
      </c>
      <c r="K93" s="42"/>
    </row>
    <row r="94" spans="1:14" ht="16.5" customHeight="1" thickBot="1">
      <c r="A94" s="41"/>
      <c r="B94" s="42" t="s">
        <v>172</v>
      </c>
      <c r="C94" s="42"/>
      <c r="D94" s="42"/>
      <c r="E94" s="42">
        <v>20</v>
      </c>
      <c r="F94" s="82">
        <v>20</v>
      </c>
      <c r="G94" s="82">
        <v>20</v>
      </c>
      <c r="H94" s="133">
        <v>20</v>
      </c>
      <c r="I94" s="133">
        <v>0</v>
      </c>
      <c r="J94" s="133">
        <v>0</v>
      </c>
      <c r="K94" s="42"/>
      <c r="M94" s="84"/>
    </row>
    <row r="95" spans="1:14" ht="16.5" customHeight="1" thickBot="1">
      <c r="A95" s="41"/>
      <c r="B95" s="42" t="s">
        <v>173</v>
      </c>
      <c r="C95" s="42"/>
      <c r="D95" s="42"/>
      <c r="E95" s="42">
        <v>15</v>
      </c>
      <c r="F95" s="82">
        <v>15</v>
      </c>
      <c r="G95" s="82">
        <v>15</v>
      </c>
      <c r="H95" s="133">
        <v>15</v>
      </c>
      <c r="I95" s="133">
        <v>0</v>
      </c>
      <c r="J95" s="133">
        <v>0</v>
      </c>
      <c r="K95" s="42"/>
      <c r="N95" s="84"/>
    </row>
    <row r="96" spans="1:14" ht="16.5" customHeight="1" thickBot="1">
      <c r="A96" s="41"/>
      <c r="B96" s="42" t="s">
        <v>174</v>
      </c>
      <c r="C96" s="42"/>
      <c r="D96" s="42"/>
      <c r="E96" s="42">
        <v>7</v>
      </c>
      <c r="F96" s="82">
        <v>7</v>
      </c>
      <c r="G96" s="82">
        <v>12.4</v>
      </c>
      <c r="H96" s="133">
        <v>7</v>
      </c>
      <c r="I96" s="133">
        <v>5.4</v>
      </c>
      <c r="J96" s="133">
        <v>0</v>
      </c>
      <c r="K96" s="42"/>
      <c r="N96" s="84"/>
    </row>
    <row r="97" spans="1:14" ht="16.5" customHeight="1" thickBot="1">
      <c r="A97" s="41"/>
      <c r="B97" s="42" t="s">
        <v>179</v>
      </c>
      <c r="C97" s="42"/>
      <c r="D97" s="42"/>
      <c r="E97" s="42">
        <v>7</v>
      </c>
      <c r="F97" s="82">
        <v>7</v>
      </c>
      <c r="G97" s="82">
        <v>7</v>
      </c>
      <c r="H97" s="133">
        <v>7</v>
      </c>
      <c r="I97" s="133">
        <v>0</v>
      </c>
      <c r="J97" s="133">
        <v>0</v>
      </c>
      <c r="K97" s="42"/>
      <c r="M97" s="84"/>
      <c r="N97" s="84"/>
    </row>
    <row r="98" spans="1:14" ht="16.5" customHeight="1" thickBot="1">
      <c r="A98" s="41"/>
      <c r="B98" s="42" t="s">
        <v>180</v>
      </c>
      <c r="C98" s="42"/>
      <c r="D98" s="42"/>
      <c r="E98" s="42"/>
      <c r="F98" s="50">
        <f>F63</f>
        <v>329</v>
      </c>
      <c r="G98" s="82">
        <f>G63</f>
        <v>914.78</v>
      </c>
      <c r="H98" s="133">
        <f>H63</f>
        <v>329</v>
      </c>
      <c r="I98" s="133">
        <f t="shared" ref="I98:J98" si="6">SUM(I64:I97)</f>
        <v>443.9</v>
      </c>
      <c r="J98" s="133">
        <f t="shared" si="6"/>
        <v>141.88</v>
      </c>
      <c r="K98" s="42"/>
    </row>
    <row r="99" spans="1:14" ht="15" customHeight="1">
      <c r="A99" s="109" t="s">
        <v>292</v>
      </c>
      <c r="B99" s="110"/>
      <c r="C99" s="113"/>
      <c r="D99" s="107"/>
      <c r="E99" s="107"/>
      <c r="F99" s="115">
        <f>F17+F62+F98</f>
        <v>5149</v>
      </c>
      <c r="G99" s="117">
        <f>H99+I99+J99</f>
        <v>5746.68</v>
      </c>
      <c r="H99" s="137">
        <f>H17+H62+H98</f>
        <v>5149</v>
      </c>
      <c r="I99" s="137">
        <f>I17+I62+I98</f>
        <v>452.5</v>
      </c>
      <c r="J99" s="137">
        <f>J17+J62+J98</f>
        <v>145.18</v>
      </c>
      <c r="K99" s="107"/>
    </row>
    <row r="100" spans="1:14" ht="16.5" hidden="1" thickBot="1">
      <c r="A100" s="111"/>
      <c r="B100" s="112"/>
      <c r="C100" s="114"/>
      <c r="D100" s="108"/>
      <c r="E100" s="108"/>
      <c r="F100" s="116"/>
      <c r="G100" s="118"/>
      <c r="H100" s="138"/>
      <c r="I100" s="138"/>
      <c r="J100" s="138"/>
      <c r="K100" s="108"/>
    </row>
    <row r="101" spans="1:14">
      <c r="H101" s="139"/>
      <c r="I101" s="139"/>
      <c r="J101" s="139"/>
    </row>
    <row r="102" spans="1:14">
      <c r="H102" s="139"/>
      <c r="I102" s="139"/>
      <c r="J102" s="139"/>
    </row>
    <row r="103" spans="1:14">
      <c r="H103" s="139"/>
      <c r="I103" s="139"/>
      <c r="J103" s="139"/>
    </row>
    <row r="104" spans="1:14">
      <c r="H104" s="139"/>
      <c r="I104" s="139"/>
      <c r="J104" s="139"/>
    </row>
    <row r="105" spans="1:14">
      <c r="H105" s="139"/>
      <c r="I105" s="139"/>
      <c r="J105" s="139"/>
    </row>
    <row r="106" spans="1:14">
      <c r="H106" s="139"/>
      <c r="I106" s="139"/>
      <c r="J106" s="139"/>
    </row>
    <row r="107" spans="1:14">
      <c r="H107" s="139"/>
      <c r="I107" s="139"/>
      <c r="J107" s="139"/>
    </row>
    <row r="108" spans="1:14">
      <c r="H108" s="139"/>
      <c r="I108" s="139"/>
      <c r="J108" s="139"/>
    </row>
    <row r="109" spans="1:14">
      <c r="H109" s="139"/>
      <c r="I109" s="139"/>
      <c r="J109" s="139"/>
    </row>
    <row r="110" spans="1:14">
      <c r="H110" s="139"/>
      <c r="I110" s="139"/>
      <c r="J110" s="139"/>
    </row>
    <row r="111" spans="1:14">
      <c r="H111" s="139"/>
      <c r="I111" s="139"/>
      <c r="J111" s="139"/>
    </row>
    <row r="112" spans="1:14">
      <c r="H112" s="139"/>
      <c r="I112" s="139"/>
      <c r="J112" s="139"/>
    </row>
    <row r="113" spans="8:10">
      <c r="H113" s="139"/>
      <c r="I113" s="139"/>
      <c r="J113" s="139"/>
    </row>
    <row r="114" spans="8:10">
      <c r="H114" s="139"/>
      <c r="I114" s="139"/>
      <c r="J114" s="139"/>
    </row>
    <row r="115" spans="8:10">
      <c r="H115" s="139"/>
      <c r="I115" s="139"/>
      <c r="J115" s="139"/>
    </row>
    <row r="116" spans="8:10">
      <c r="H116" s="139"/>
      <c r="I116" s="139"/>
      <c r="J116" s="139"/>
    </row>
    <row r="117" spans="8:10">
      <c r="H117" s="139"/>
      <c r="I117" s="139"/>
      <c r="J117" s="139"/>
    </row>
    <row r="118" spans="8:10">
      <c r="H118" s="139"/>
      <c r="I118" s="139"/>
      <c r="J118" s="139"/>
    </row>
    <row r="119" spans="8:10">
      <c r="H119" s="139"/>
      <c r="I119" s="139"/>
      <c r="J119" s="139"/>
    </row>
    <row r="120" spans="8:10">
      <c r="H120" s="139"/>
      <c r="I120" s="139"/>
      <c r="J120" s="139"/>
    </row>
    <row r="121" spans="8:10">
      <c r="H121" s="139"/>
      <c r="I121" s="139"/>
      <c r="J121" s="139"/>
    </row>
    <row r="122" spans="8:10">
      <c r="H122" s="139"/>
      <c r="I122" s="139"/>
      <c r="J122" s="139"/>
    </row>
    <row r="123" spans="8:10">
      <c r="H123" s="139"/>
      <c r="I123" s="139"/>
      <c r="J123" s="139"/>
    </row>
    <row r="124" spans="8:10">
      <c r="H124" s="139"/>
      <c r="I124" s="139"/>
      <c r="J124" s="139"/>
    </row>
    <row r="125" spans="8:10">
      <c r="H125" s="139"/>
      <c r="I125" s="139"/>
      <c r="J125" s="139"/>
    </row>
    <row r="126" spans="8:10">
      <c r="H126" s="139"/>
      <c r="I126" s="139"/>
      <c r="J126" s="139"/>
    </row>
    <row r="127" spans="8:10">
      <c r="H127" s="139"/>
      <c r="I127" s="139"/>
      <c r="J127" s="139"/>
    </row>
    <row r="128" spans="8:10">
      <c r="H128" s="139"/>
      <c r="I128" s="139"/>
      <c r="J128" s="139"/>
    </row>
    <row r="129" spans="8:10">
      <c r="H129" s="139"/>
      <c r="I129" s="139"/>
      <c r="J129" s="139"/>
    </row>
    <row r="130" spans="8:10">
      <c r="H130" s="139"/>
      <c r="I130" s="139"/>
      <c r="J130" s="139"/>
    </row>
    <row r="131" spans="8:10">
      <c r="H131" s="139"/>
      <c r="I131" s="139"/>
      <c r="J131" s="139"/>
    </row>
    <row r="132" spans="8:10">
      <c r="H132" s="139"/>
      <c r="I132" s="139"/>
      <c r="J132" s="139"/>
    </row>
    <row r="133" spans="8:10">
      <c r="H133" s="139"/>
      <c r="I133" s="139"/>
      <c r="J133" s="139"/>
    </row>
  </sheetData>
  <mergeCells count="30">
    <mergeCell ref="A3:J3"/>
    <mergeCell ref="A2:J2"/>
    <mergeCell ref="G5:K5"/>
    <mergeCell ref="I8:I9"/>
    <mergeCell ref="A5:A6"/>
    <mergeCell ref="B5:B6"/>
    <mergeCell ref="C5:C6"/>
    <mergeCell ref="D5:D6"/>
    <mergeCell ref="F5:F6"/>
    <mergeCell ref="J8:J9"/>
    <mergeCell ref="K8:K9"/>
    <mergeCell ref="A8:A9"/>
    <mergeCell ref="C8:C9"/>
    <mergeCell ref="D8:D9"/>
    <mergeCell ref="F8:F9"/>
    <mergeCell ref="G8:G9"/>
    <mergeCell ref="F99:F100"/>
    <mergeCell ref="H8:H9"/>
    <mergeCell ref="H99:H100"/>
    <mergeCell ref="J99:J100"/>
    <mergeCell ref="K99:K100"/>
    <mergeCell ref="G99:G100"/>
    <mergeCell ref="I99:I100"/>
    <mergeCell ref="E5:E6"/>
    <mergeCell ref="E8:E9"/>
    <mergeCell ref="E99:E100"/>
    <mergeCell ref="A99:B99"/>
    <mergeCell ref="A100:B100"/>
    <mergeCell ref="C99:C100"/>
    <mergeCell ref="D99:D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5" sqref="J35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A400DC67CC8334CAF91C57D846B0EB5" ma:contentTypeVersion="0" ma:contentTypeDescription="Создание документа." ma:contentTypeScope="" ma:versionID="d29cb3927576d8407532ab621a0093c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F8DF86-289E-4E77-8938-066FCFD3BA20}"/>
</file>

<file path=customXml/itemProps2.xml><?xml version="1.0" encoding="utf-8"?>
<ds:datastoreItem xmlns:ds="http://schemas.openxmlformats.org/officeDocument/2006/customXml" ds:itemID="{24066E7B-5C6A-47DE-8B54-54FE4234EE07}"/>
</file>

<file path=customXml/itemProps3.xml><?xml version="1.0" encoding="utf-8"?>
<ds:datastoreItem xmlns:ds="http://schemas.openxmlformats.org/officeDocument/2006/customXml" ds:itemID="{DED7BCE7-EA0E-4245-AA1F-036B55971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4 квартал</vt:lpstr>
      <vt:lpstr>приложение 2</vt:lpstr>
      <vt:lpstr>трасферты</vt:lpstr>
      <vt:lpstr>Лист1</vt:lpstr>
      <vt:lpstr>'4 квартал'!Область_печати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ходе реализации долгосрочной целевой программы "Повышение качества жизни граждан пожилого возраста в Новосибирской области на 2012-2016 годы" за 2013 год</dc:title>
  <dc:creator>Пользователь</dc:creator>
  <cp:lastModifiedBy>zij</cp:lastModifiedBy>
  <cp:lastPrinted>2014-04-09T02:28:19Z</cp:lastPrinted>
  <dcterms:created xsi:type="dcterms:W3CDTF">2012-02-28T04:59:23Z</dcterms:created>
  <dcterms:modified xsi:type="dcterms:W3CDTF">2014-04-09T02:41:02Z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0x010100CA400DC67CC8334CAF91C57D846B0EB5</vt:lpwstr>
  </property>
</Properties>
</file>